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jtěch Kynčl\Downloads\"/>
    </mc:Choice>
  </mc:AlternateContent>
  <xr:revisionPtr revIDLastSave="0" documentId="13_ncr:1_{3572E1A6-EE69-44AD-AC3A-4F982E2DD46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List 4" sheetId="7" state="hidden" r:id="rId7"/>
    <sheet name="Bodování" sheetId="8" r:id="rId8"/>
    <sheet name="Odpovědi formuláře 1" sheetId="9" state="hidden" r:id="rId9"/>
  </sheets>
  <definedNames>
    <definedName name="_xlnm.Print_Area" localSheetId="0">'D10'!$B$1:$O$57</definedName>
    <definedName name="_xlnm.Print_Area" localSheetId="1">'D12'!$B$1:$O$57</definedName>
    <definedName name="_xlnm.Print_Area" localSheetId="2">'D14'!$B$1:$O$57</definedName>
    <definedName name="_xlnm.Print_Area" localSheetId="3">'H10'!$B$1:$O$73</definedName>
    <definedName name="_xlnm.Print_Area" localSheetId="4">'H12'!$B$1:$O$57</definedName>
    <definedName name="_xlnm.Print_Area" localSheetId="5">'H14'!$B$1:$O$57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65" i="7" l="1"/>
  <c r="P65" i="7"/>
  <c r="N65" i="7"/>
  <c r="M65" i="7"/>
  <c r="K65" i="7"/>
  <c r="Q64" i="7"/>
  <c r="P64" i="7"/>
  <c r="N64" i="7"/>
  <c r="M64" i="7"/>
  <c r="K64" i="7"/>
  <c r="Q63" i="7"/>
  <c r="P63" i="7"/>
  <c r="N63" i="7"/>
  <c r="M63" i="7"/>
  <c r="K63" i="7"/>
  <c r="Q62" i="7"/>
  <c r="P62" i="7"/>
  <c r="N62" i="7"/>
  <c r="M62" i="7"/>
  <c r="K62" i="7"/>
  <c r="Q61" i="7"/>
  <c r="P61" i="7"/>
  <c r="N61" i="7"/>
  <c r="M61" i="7"/>
  <c r="K61" i="7"/>
  <c r="J61" i="7"/>
  <c r="Q60" i="7"/>
  <c r="P60" i="7"/>
  <c r="N60" i="7"/>
  <c r="M60" i="7"/>
  <c r="K60" i="7"/>
  <c r="J60" i="7"/>
  <c r="Q59" i="7"/>
  <c r="P59" i="7"/>
  <c r="N59" i="7"/>
  <c r="M59" i="7"/>
  <c r="K59" i="7"/>
  <c r="J59" i="7"/>
  <c r="Q58" i="7"/>
  <c r="P58" i="7"/>
  <c r="N58" i="7"/>
  <c r="M58" i="7"/>
  <c r="K58" i="7"/>
  <c r="J58" i="7"/>
  <c r="Q57" i="7"/>
  <c r="P57" i="7"/>
  <c r="N57" i="7"/>
  <c r="M57" i="7"/>
  <c r="K57" i="7"/>
  <c r="J57" i="7"/>
  <c r="Q56" i="7"/>
  <c r="P56" i="7"/>
  <c r="N56" i="7"/>
  <c r="M56" i="7"/>
  <c r="K56" i="7"/>
  <c r="J56" i="7"/>
  <c r="Q55" i="7"/>
  <c r="P55" i="7"/>
  <c r="N55" i="7"/>
  <c r="M55" i="7"/>
  <c r="K55" i="7"/>
  <c r="J55" i="7"/>
  <c r="H55" i="7"/>
  <c r="G55" i="7"/>
  <c r="E55" i="7"/>
  <c r="D55" i="7"/>
  <c r="B55" i="7"/>
  <c r="A55" i="7"/>
  <c r="Q54" i="7"/>
  <c r="P54" i="7"/>
  <c r="N54" i="7"/>
  <c r="M54" i="7"/>
  <c r="K54" i="7"/>
  <c r="J54" i="7"/>
  <c r="H54" i="7"/>
  <c r="G54" i="7"/>
  <c r="E54" i="7"/>
  <c r="D54" i="7"/>
  <c r="B54" i="7"/>
  <c r="A54" i="7"/>
  <c r="Q53" i="7"/>
  <c r="P53" i="7"/>
  <c r="N53" i="7"/>
  <c r="M53" i="7"/>
  <c r="K53" i="7"/>
  <c r="J53" i="7"/>
  <c r="H53" i="7"/>
  <c r="G53" i="7"/>
  <c r="E53" i="7"/>
  <c r="D53" i="7"/>
  <c r="B53" i="7"/>
  <c r="A53" i="7"/>
  <c r="Q52" i="7"/>
  <c r="P52" i="7"/>
  <c r="N52" i="7"/>
  <c r="M52" i="7"/>
  <c r="K52" i="7"/>
  <c r="J52" i="7"/>
  <c r="H52" i="7"/>
  <c r="G52" i="7"/>
  <c r="E52" i="7"/>
  <c r="D52" i="7"/>
  <c r="B52" i="7"/>
  <c r="A52" i="7"/>
  <c r="Q51" i="7"/>
  <c r="P51" i="7"/>
  <c r="N51" i="7"/>
  <c r="M51" i="7"/>
  <c r="K51" i="7"/>
  <c r="J51" i="7"/>
  <c r="H51" i="7"/>
  <c r="G51" i="7"/>
  <c r="E51" i="7"/>
  <c r="D51" i="7"/>
  <c r="B51" i="7"/>
  <c r="A51" i="7"/>
  <c r="Q50" i="7"/>
  <c r="P50" i="7"/>
  <c r="N50" i="7"/>
  <c r="M50" i="7"/>
  <c r="K50" i="7"/>
  <c r="J50" i="7"/>
  <c r="H50" i="7"/>
  <c r="G50" i="7"/>
  <c r="E50" i="7"/>
  <c r="D50" i="7"/>
  <c r="B50" i="7"/>
  <c r="A50" i="7"/>
  <c r="Q49" i="7"/>
  <c r="P49" i="7"/>
  <c r="N49" i="7"/>
  <c r="M49" i="7"/>
  <c r="K49" i="7"/>
  <c r="J49" i="7"/>
  <c r="H49" i="7"/>
  <c r="G49" i="7"/>
  <c r="E49" i="7"/>
  <c r="D49" i="7"/>
  <c r="B49" i="7"/>
  <c r="A49" i="7"/>
  <c r="Q48" i="7"/>
  <c r="P48" i="7"/>
  <c r="N48" i="7"/>
  <c r="M48" i="7"/>
  <c r="K48" i="7"/>
  <c r="J48" i="7"/>
  <c r="H48" i="7"/>
  <c r="G48" i="7"/>
  <c r="E48" i="7"/>
  <c r="D48" i="7"/>
  <c r="B48" i="7"/>
  <c r="A48" i="7"/>
  <c r="Q47" i="7"/>
  <c r="P47" i="7"/>
  <c r="N47" i="7"/>
  <c r="M47" i="7"/>
  <c r="K47" i="7"/>
  <c r="J47" i="7"/>
  <c r="H47" i="7"/>
  <c r="G47" i="7"/>
  <c r="E47" i="7"/>
  <c r="D47" i="7"/>
  <c r="B47" i="7"/>
  <c r="A47" i="7"/>
  <c r="Q46" i="7"/>
  <c r="P46" i="7"/>
  <c r="N46" i="7"/>
  <c r="M46" i="7"/>
  <c r="K46" i="7"/>
  <c r="J46" i="7"/>
  <c r="H46" i="7"/>
  <c r="G46" i="7"/>
  <c r="E46" i="7"/>
  <c r="D46" i="7"/>
  <c r="B46" i="7"/>
  <c r="A46" i="7"/>
  <c r="Q45" i="7"/>
  <c r="P45" i="7"/>
  <c r="N45" i="7"/>
  <c r="M45" i="7"/>
  <c r="K45" i="7"/>
  <c r="J45" i="7"/>
  <c r="H45" i="7"/>
  <c r="G45" i="7"/>
  <c r="E45" i="7"/>
  <c r="D45" i="7"/>
  <c r="B45" i="7"/>
  <c r="A45" i="7"/>
  <c r="Q44" i="7"/>
  <c r="P44" i="7"/>
  <c r="N44" i="7"/>
  <c r="M44" i="7"/>
  <c r="K44" i="7"/>
  <c r="J44" i="7"/>
  <c r="H44" i="7"/>
  <c r="G44" i="7"/>
  <c r="E44" i="7"/>
  <c r="D44" i="7"/>
  <c r="B44" i="7"/>
  <c r="A44" i="7"/>
  <c r="Q43" i="7"/>
  <c r="P43" i="7"/>
  <c r="N43" i="7"/>
  <c r="M43" i="7"/>
  <c r="K43" i="7"/>
  <c r="J43" i="7"/>
  <c r="H43" i="7"/>
  <c r="G43" i="7"/>
  <c r="E43" i="7"/>
  <c r="D43" i="7"/>
  <c r="B43" i="7"/>
  <c r="A43" i="7"/>
  <c r="Q42" i="7"/>
  <c r="P42" i="7"/>
  <c r="N42" i="7"/>
  <c r="M42" i="7"/>
  <c r="K42" i="7"/>
  <c r="J42" i="7"/>
  <c r="H42" i="7"/>
  <c r="G42" i="7"/>
  <c r="E42" i="7"/>
  <c r="D42" i="7"/>
  <c r="B42" i="7"/>
  <c r="A42" i="7"/>
  <c r="Q41" i="7"/>
  <c r="P41" i="7"/>
  <c r="N41" i="7"/>
  <c r="M41" i="7"/>
  <c r="K41" i="7"/>
  <c r="J41" i="7"/>
  <c r="H41" i="7"/>
  <c r="G41" i="7"/>
  <c r="E41" i="7"/>
  <c r="D41" i="7"/>
  <c r="B41" i="7"/>
  <c r="A41" i="7"/>
  <c r="Q40" i="7"/>
  <c r="P40" i="7"/>
  <c r="N40" i="7"/>
  <c r="M40" i="7"/>
  <c r="K40" i="7"/>
  <c r="J40" i="7"/>
  <c r="H40" i="7"/>
  <c r="G40" i="7"/>
  <c r="E40" i="7"/>
  <c r="D40" i="7"/>
  <c r="B40" i="7"/>
  <c r="A40" i="7"/>
  <c r="Q39" i="7"/>
  <c r="P39" i="7"/>
  <c r="N39" i="7"/>
  <c r="M39" i="7"/>
  <c r="K39" i="7"/>
  <c r="J39" i="7"/>
  <c r="H39" i="7"/>
  <c r="G39" i="7"/>
  <c r="E39" i="7"/>
  <c r="D39" i="7"/>
  <c r="B39" i="7"/>
  <c r="A39" i="7"/>
  <c r="Q38" i="7"/>
  <c r="P38" i="7"/>
  <c r="N38" i="7"/>
  <c r="M38" i="7"/>
  <c r="K38" i="7"/>
  <c r="J38" i="7"/>
  <c r="H38" i="7"/>
  <c r="G38" i="7"/>
  <c r="E38" i="7"/>
  <c r="D38" i="7"/>
  <c r="B38" i="7"/>
  <c r="A38" i="7"/>
  <c r="Q37" i="7"/>
  <c r="P37" i="7"/>
  <c r="N37" i="7"/>
  <c r="M37" i="7"/>
  <c r="K37" i="7"/>
  <c r="J37" i="7"/>
  <c r="H37" i="7"/>
  <c r="G37" i="7"/>
  <c r="E37" i="7"/>
  <c r="D37" i="7"/>
  <c r="B37" i="7"/>
  <c r="A37" i="7"/>
  <c r="Q36" i="7"/>
  <c r="P36" i="7"/>
  <c r="N36" i="7"/>
  <c r="M36" i="7"/>
  <c r="K36" i="7"/>
  <c r="J36" i="7"/>
  <c r="H36" i="7"/>
  <c r="G36" i="7"/>
  <c r="E36" i="7"/>
  <c r="D36" i="7"/>
  <c r="B36" i="7"/>
  <c r="A36" i="7"/>
  <c r="Q35" i="7"/>
  <c r="P35" i="7"/>
  <c r="N35" i="7"/>
  <c r="M35" i="7"/>
  <c r="K35" i="7"/>
  <c r="J35" i="7"/>
  <c r="H35" i="7"/>
  <c r="G35" i="7"/>
  <c r="E35" i="7"/>
  <c r="D35" i="7"/>
  <c r="B35" i="7"/>
  <c r="A35" i="7"/>
  <c r="Q34" i="7"/>
  <c r="P34" i="7"/>
  <c r="N34" i="7"/>
  <c r="M34" i="7"/>
  <c r="K34" i="7"/>
  <c r="J34" i="7"/>
  <c r="H34" i="7"/>
  <c r="G34" i="7"/>
  <c r="E34" i="7"/>
  <c r="D34" i="7"/>
  <c r="B34" i="7"/>
  <c r="A34" i="7"/>
  <c r="Q33" i="7"/>
  <c r="P33" i="7"/>
  <c r="N33" i="7"/>
  <c r="M33" i="7"/>
  <c r="K33" i="7"/>
  <c r="J33" i="7"/>
  <c r="H33" i="7"/>
  <c r="G33" i="7"/>
  <c r="E33" i="7"/>
  <c r="D33" i="7"/>
  <c r="B33" i="7"/>
  <c r="A33" i="7"/>
  <c r="Q32" i="7"/>
  <c r="P32" i="7"/>
  <c r="N32" i="7"/>
  <c r="M32" i="7"/>
  <c r="K32" i="7"/>
  <c r="J32" i="7"/>
  <c r="H32" i="7"/>
  <c r="G32" i="7"/>
  <c r="E32" i="7"/>
  <c r="D32" i="7"/>
  <c r="B32" i="7"/>
  <c r="A32" i="7"/>
  <c r="Q31" i="7"/>
  <c r="P31" i="7"/>
  <c r="N31" i="7"/>
  <c r="M31" i="7"/>
  <c r="K31" i="7"/>
  <c r="J31" i="7"/>
  <c r="H31" i="7"/>
  <c r="G31" i="7"/>
  <c r="E31" i="7"/>
  <c r="D31" i="7"/>
  <c r="B31" i="7"/>
  <c r="A31" i="7"/>
  <c r="Q30" i="7"/>
  <c r="P30" i="7"/>
  <c r="N30" i="7"/>
  <c r="M30" i="7"/>
  <c r="K30" i="7"/>
  <c r="J30" i="7"/>
  <c r="H30" i="7"/>
  <c r="G30" i="7"/>
  <c r="E30" i="7"/>
  <c r="D30" i="7"/>
  <c r="B30" i="7"/>
  <c r="A30" i="7"/>
  <c r="Q29" i="7"/>
  <c r="P29" i="7"/>
  <c r="N29" i="7"/>
  <c r="M29" i="7"/>
  <c r="K29" i="7"/>
  <c r="J29" i="7"/>
  <c r="H29" i="7"/>
  <c r="G29" i="7"/>
  <c r="E29" i="7"/>
  <c r="D29" i="7"/>
  <c r="B29" i="7"/>
  <c r="A29" i="7"/>
  <c r="Q28" i="7"/>
  <c r="P28" i="7"/>
  <c r="N28" i="7"/>
  <c r="M28" i="7"/>
  <c r="K28" i="7"/>
  <c r="J28" i="7"/>
  <c r="H28" i="7"/>
  <c r="G28" i="7"/>
  <c r="E28" i="7"/>
  <c r="D28" i="7"/>
  <c r="B28" i="7"/>
  <c r="A28" i="7"/>
  <c r="Q27" i="7"/>
  <c r="P27" i="7"/>
  <c r="N27" i="7"/>
  <c r="M27" i="7"/>
  <c r="K27" i="7"/>
  <c r="J27" i="7"/>
  <c r="H27" i="7"/>
  <c r="G27" i="7"/>
  <c r="E27" i="7"/>
  <c r="D27" i="7"/>
  <c r="B27" i="7"/>
  <c r="A27" i="7"/>
  <c r="Q26" i="7"/>
  <c r="P26" i="7"/>
  <c r="N26" i="7"/>
  <c r="M26" i="7"/>
  <c r="K26" i="7"/>
  <c r="J26" i="7"/>
  <c r="H26" i="7"/>
  <c r="G26" i="7"/>
  <c r="E26" i="7"/>
  <c r="D26" i="7"/>
  <c r="B26" i="7"/>
  <c r="A26" i="7"/>
  <c r="Q25" i="7"/>
  <c r="P25" i="7"/>
  <c r="N25" i="7"/>
  <c r="M25" i="7"/>
  <c r="K25" i="7"/>
  <c r="J25" i="7"/>
  <c r="H25" i="7"/>
  <c r="G25" i="7"/>
  <c r="E25" i="7"/>
  <c r="D25" i="7"/>
  <c r="B25" i="7"/>
  <c r="A25" i="7"/>
  <c r="Q24" i="7"/>
  <c r="P24" i="7"/>
  <c r="N24" i="7"/>
  <c r="M24" i="7"/>
  <c r="K24" i="7"/>
  <c r="J24" i="7"/>
  <c r="H24" i="7"/>
  <c r="G24" i="7"/>
  <c r="E24" i="7"/>
  <c r="D24" i="7"/>
  <c r="B24" i="7"/>
  <c r="A24" i="7"/>
  <c r="Q23" i="7"/>
  <c r="P23" i="7"/>
  <c r="N23" i="7"/>
  <c r="M23" i="7"/>
  <c r="K23" i="7"/>
  <c r="J23" i="7"/>
  <c r="H23" i="7"/>
  <c r="G23" i="7"/>
  <c r="E23" i="7"/>
  <c r="D23" i="7"/>
  <c r="B23" i="7"/>
  <c r="A23" i="7"/>
  <c r="Q22" i="7"/>
  <c r="P22" i="7"/>
  <c r="N22" i="7"/>
  <c r="M22" i="7"/>
  <c r="K22" i="7"/>
  <c r="J22" i="7"/>
  <c r="H22" i="7"/>
  <c r="G22" i="7"/>
  <c r="E22" i="7"/>
  <c r="D22" i="7"/>
  <c r="B22" i="7"/>
  <c r="A22" i="7"/>
  <c r="Q21" i="7"/>
  <c r="P21" i="7"/>
  <c r="N21" i="7"/>
  <c r="M21" i="7"/>
  <c r="K21" i="7"/>
  <c r="J21" i="7"/>
  <c r="H21" i="7"/>
  <c r="G21" i="7"/>
  <c r="E21" i="7"/>
  <c r="D21" i="7"/>
  <c r="B21" i="7"/>
  <c r="A21" i="7"/>
  <c r="Q20" i="7"/>
  <c r="P20" i="7"/>
  <c r="N20" i="7"/>
  <c r="M20" i="7"/>
  <c r="K20" i="7"/>
  <c r="J20" i="7"/>
  <c r="H20" i="7"/>
  <c r="G20" i="7"/>
  <c r="E20" i="7"/>
  <c r="D20" i="7"/>
  <c r="B20" i="7"/>
  <c r="A20" i="7"/>
  <c r="Q19" i="7"/>
  <c r="P19" i="7"/>
  <c r="N19" i="7"/>
  <c r="M19" i="7"/>
  <c r="K19" i="7"/>
  <c r="J19" i="7"/>
  <c r="H19" i="7"/>
  <c r="G19" i="7"/>
  <c r="E19" i="7"/>
  <c r="D19" i="7"/>
  <c r="B19" i="7"/>
  <c r="A19" i="7"/>
  <c r="Q18" i="7"/>
  <c r="P18" i="7"/>
  <c r="N18" i="7"/>
  <c r="M18" i="7"/>
  <c r="K18" i="7"/>
  <c r="J18" i="7"/>
  <c r="H18" i="7"/>
  <c r="G18" i="7"/>
  <c r="E18" i="7"/>
  <c r="D18" i="7"/>
  <c r="B18" i="7"/>
  <c r="A18" i="7"/>
  <c r="Q17" i="7"/>
  <c r="P17" i="7"/>
  <c r="N17" i="7"/>
  <c r="M17" i="7"/>
  <c r="K17" i="7"/>
  <c r="J17" i="7"/>
  <c r="H17" i="7"/>
  <c r="G17" i="7"/>
  <c r="E17" i="7"/>
  <c r="D17" i="7"/>
  <c r="B17" i="7"/>
  <c r="A17" i="7"/>
  <c r="Q16" i="7"/>
  <c r="P16" i="7"/>
  <c r="N16" i="7"/>
  <c r="M16" i="7"/>
  <c r="K16" i="7"/>
  <c r="J16" i="7"/>
  <c r="H16" i="7"/>
  <c r="G16" i="7"/>
  <c r="E16" i="7"/>
  <c r="D16" i="7"/>
  <c r="B16" i="7"/>
  <c r="A16" i="7"/>
  <c r="Q15" i="7"/>
  <c r="P15" i="7"/>
  <c r="N15" i="7"/>
  <c r="M15" i="7"/>
  <c r="K15" i="7"/>
  <c r="J15" i="7"/>
  <c r="H15" i="7"/>
  <c r="G15" i="7"/>
  <c r="E15" i="7"/>
  <c r="D15" i="7"/>
  <c r="B15" i="7"/>
  <c r="A15" i="7"/>
  <c r="Q14" i="7"/>
  <c r="P14" i="7"/>
  <c r="N14" i="7"/>
  <c r="M14" i="7"/>
  <c r="K14" i="7"/>
  <c r="J14" i="7"/>
  <c r="H14" i="7"/>
  <c r="G14" i="7"/>
  <c r="E14" i="7"/>
  <c r="D14" i="7"/>
  <c r="B14" i="7"/>
  <c r="A14" i="7"/>
  <c r="Q13" i="7"/>
  <c r="P13" i="7"/>
  <c r="N13" i="7"/>
  <c r="M13" i="7"/>
  <c r="K13" i="7"/>
  <c r="J13" i="7"/>
  <c r="H13" i="7"/>
  <c r="G13" i="7"/>
  <c r="E13" i="7"/>
  <c r="D13" i="7"/>
  <c r="B13" i="7"/>
  <c r="A13" i="7"/>
  <c r="Q12" i="7"/>
  <c r="P12" i="7"/>
  <c r="N12" i="7"/>
  <c r="M12" i="7"/>
  <c r="K12" i="7"/>
  <c r="J12" i="7"/>
  <c r="H12" i="7"/>
  <c r="G12" i="7"/>
  <c r="E12" i="7"/>
  <c r="D12" i="7"/>
  <c r="B12" i="7"/>
  <c r="A12" i="7"/>
  <c r="Q11" i="7"/>
  <c r="P11" i="7"/>
  <c r="N11" i="7"/>
  <c r="M11" i="7"/>
  <c r="K11" i="7"/>
  <c r="J11" i="7"/>
  <c r="H11" i="7"/>
  <c r="G11" i="7"/>
  <c r="E11" i="7"/>
  <c r="D11" i="7"/>
  <c r="B11" i="7"/>
  <c r="A11" i="7"/>
  <c r="Q10" i="7"/>
  <c r="P10" i="7"/>
  <c r="N10" i="7"/>
  <c r="M10" i="7"/>
  <c r="K10" i="7"/>
  <c r="J10" i="7"/>
  <c r="H10" i="7"/>
  <c r="G10" i="7"/>
  <c r="E10" i="7"/>
  <c r="D10" i="7"/>
  <c r="B10" i="7"/>
  <c r="A10" i="7"/>
  <c r="Q9" i="7"/>
  <c r="P9" i="7"/>
  <c r="N9" i="7"/>
  <c r="M9" i="7"/>
  <c r="K9" i="7"/>
  <c r="J9" i="7"/>
  <c r="H9" i="7"/>
  <c r="G9" i="7"/>
  <c r="E9" i="7"/>
  <c r="D9" i="7"/>
  <c r="B9" i="7"/>
  <c r="A9" i="7"/>
  <c r="Q8" i="7"/>
  <c r="P8" i="7"/>
  <c r="N8" i="7"/>
  <c r="M8" i="7"/>
  <c r="K8" i="7"/>
  <c r="J8" i="7"/>
  <c r="H8" i="7"/>
  <c r="G8" i="7"/>
  <c r="E8" i="7"/>
  <c r="D8" i="7"/>
  <c r="B8" i="7"/>
  <c r="A8" i="7"/>
  <c r="Q7" i="7"/>
  <c r="P7" i="7"/>
  <c r="N7" i="7"/>
  <c r="M7" i="7"/>
  <c r="K7" i="7"/>
  <c r="J7" i="7"/>
  <c r="H7" i="7"/>
  <c r="G7" i="7"/>
  <c r="E7" i="7"/>
  <c r="D7" i="7"/>
  <c r="B7" i="7"/>
  <c r="A7" i="7"/>
  <c r="Q6" i="7"/>
  <c r="P6" i="7"/>
  <c r="N6" i="7"/>
  <c r="M6" i="7"/>
  <c r="K6" i="7"/>
  <c r="J6" i="7"/>
  <c r="H6" i="7"/>
  <c r="G6" i="7"/>
  <c r="E6" i="7"/>
  <c r="D6" i="7"/>
  <c r="B6" i="7"/>
  <c r="A6" i="7"/>
  <c r="Q5" i="7"/>
  <c r="P5" i="7"/>
  <c r="N5" i="7"/>
  <c r="M5" i="7"/>
  <c r="K5" i="7"/>
  <c r="J5" i="7"/>
  <c r="H5" i="7"/>
  <c r="G5" i="7"/>
  <c r="E5" i="7"/>
  <c r="D5" i="7"/>
  <c r="B5" i="7"/>
  <c r="A5" i="7"/>
  <c r="Q4" i="7"/>
  <c r="P4" i="7"/>
  <c r="N4" i="7"/>
  <c r="M4" i="7"/>
  <c r="K4" i="7"/>
  <c r="J4" i="7"/>
  <c r="H4" i="7"/>
  <c r="G4" i="7"/>
  <c r="E4" i="7"/>
  <c r="D4" i="7"/>
  <c r="B4" i="7"/>
  <c r="A4" i="7"/>
  <c r="Q3" i="7"/>
  <c r="P3" i="7"/>
  <c r="N3" i="7"/>
  <c r="M3" i="7"/>
  <c r="K3" i="7"/>
  <c r="J3" i="7"/>
  <c r="H3" i="7"/>
  <c r="G3" i="7"/>
  <c r="E3" i="7"/>
  <c r="D3" i="7"/>
  <c r="B3" i="7"/>
  <c r="A3" i="7"/>
  <c r="Q2" i="7"/>
  <c r="P2" i="7"/>
  <c r="N2" i="7"/>
  <c r="M2" i="7"/>
  <c r="K2" i="7"/>
  <c r="J2" i="7"/>
  <c r="H2" i="7"/>
  <c r="G2" i="7"/>
  <c r="E2" i="7"/>
  <c r="D2" i="7"/>
  <c r="B2" i="7"/>
  <c r="A2" i="7"/>
  <c r="K55" i="6"/>
  <c r="J55" i="6"/>
  <c r="I55" i="6"/>
  <c r="H55" i="6"/>
  <c r="G55" i="6"/>
  <c r="F55" i="6"/>
  <c r="E55" i="6"/>
  <c r="K53" i="6"/>
  <c r="J53" i="6"/>
  <c r="I53" i="6"/>
  <c r="H53" i="6"/>
  <c r="G53" i="6"/>
  <c r="F53" i="6"/>
  <c r="E53" i="6"/>
  <c r="N52" i="6"/>
  <c r="L52" i="6" s="1"/>
  <c r="M52" i="6"/>
  <c r="K51" i="6"/>
  <c r="J51" i="6"/>
  <c r="I51" i="6"/>
  <c r="H51" i="6"/>
  <c r="G51" i="6"/>
  <c r="F51" i="6"/>
  <c r="E51" i="6"/>
  <c r="N50" i="6"/>
  <c r="M50" i="6"/>
  <c r="L50" i="6"/>
  <c r="K49" i="6"/>
  <c r="N48" i="6" s="1"/>
  <c r="L48" i="6" s="1"/>
  <c r="J49" i="6"/>
  <c r="I49" i="6"/>
  <c r="H49" i="6"/>
  <c r="G49" i="6"/>
  <c r="F49" i="6"/>
  <c r="E49" i="6"/>
  <c r="K47" i="6"/>
  <c r="J47" i="6"/>
  <c r="I47" i="6"/>
  <c r="H47" i="6"/>
  <c r="G47" i="6"/>
  <c r="F47" i="6"/>
  <c r="E47" i="6"/>
  <c r="K45" i="6"/>
  <c r="J45" i="6"/>
  <c r="I45" i="6"/>
  <c r="H45" i="6"/>
  <c r="G45" i="6"/>
  <c r="F45" i="6"/>
  <c r="E45" i="6"/>
  <c r="N44" i="6" s="1"/>
  <c r="L44" i="6" s="1"/>
  <c r="K43" i="6"/>
  <c r="J43" i="6"/>
  <c r="I43" i="6"/>
  <c r="H43" i="6"/>
  <c r="G43" i="6"/>
  <c r="F43" i="6"/>
  <c r="E43" i="6"/>
  <c r="K41" i="6"/>
  <c r="J41" i="6"/>
  <c r="I41" i="6"/>
  <c r="H41" i="6"/>
  <c r="G41" i="6"/>
  <c r="F41" i="6"/>
  <c r="E41" i="6"/>
  <c r="N40" i="6" s="1"/>
  <c r="L40" i="6" s="1"/>
  <c r="K39" i="6"/>
  <c r="J39" i="6"/>
  <c r="I39" i="6"/>
  <c r="H39" i="6"/>
  <c r="G39" i="6"/>
  <c r="F39" i="6"/>
  <c r="E39" i="6"/>
  <c r="M38" i="6" s="1"/>
  <c r="N38" i="6"/>
  <c r="L38" i="6" s="1"/>
  <c r="K37" i="6"/>
  <c r="J37" i="6"/>
  <c r="I37" i="6"/>
  <c r="H37" i="6"/>
  <c r="G37" i="6"/>
  <c r="F37" i="6"/>
  <c r="E37" i="6"/>
  <c r="N36" i="6" s="1"/>
  <c r="L36" i="6" s="1"/>
  <c r="M36" i="6"/>
  <c r="K35" i="6"/>
  <c r="J35" i="6"/>
  <c r="I35" i="6"/>
  <c r="H35" i="6"/>
  <c r="G35" i="6"/>
  <c r="F35" i="6"/>
  <c r="N34" i="6" s="1"/>
  <c r="E35" i="6"/>
  <c r="M34" i="6"/>
  <c r="L34" i="6"/>
  <c r="K33" i="6"/>
  <c r="J33" i="6"/>
  <c r="I33" i="6"/>
  <c r="H33" i="6"/>
  <c r="G33" i="6"/>
  <c r="F33" i="6"/>
  <c r="E33" i="6"/>
  <c r="K31" i="6"/>
  <c r="J31" i="6"/>
  <c r="I31" i="6"/>
  <c r="H31" i="6"/>
  <c r="G31" i="6"/>
  <c r="F31" i="6"/>
  <c r="E31" i="6"/>
  <c r="K29" i="6"/>
  <c r="J29" i="6"/>
  <c r="I29" i="6"/>
  <c r="H29" i="6"/>
  <c r="G29" i="6"/>
  <c r="F29" i="6"/>
  <c r="E29" i="6"/>
  <c r="N28" i="6"/>
  <c r="L28" i="6" s="1"/>
  <c r="M28" i="6"/>
  <c r="K27" i="6"/>
  <c r="J27" i="6"/>
  <c r="I27" i="6"/>
  <c r="H27" i="6"/>
  <c r="G27" i="6"/>
  <c r="F27" i="6"/>
  <c r="N26" i="6" s="1"/>
  <c r="L26" i="6" s="1"/>
  <c r="E27" i="6"/>
  <c r="M26" i="6"/>
  <c r="K25" i="6"/>
  <c r="N24" i="6" s="1"/>
  <c r="L24" i="6" s="1"/>
  <c r="J25" i="6"/>
  <c r="I25" i="6"/>
  <c r="H25" i="6"/>
  <c r="G25" i="6"/>
  <c r="F25" i="6"/>
  <c r="E25" i="6"/>
  <c r="K23" i="6"/>
  <c r="J23" i="6"/>
  <c r="I23" i="6"/>
  <c r="H23" i="6"/>
  <c r="G23" i="6"/>
  <c r="F23" i="6"/>
  <c r="N22" i="6" s="1"/>
  <c r="L22" i="6" s="1"/>
  <c r="E23" i="6"/>
  <c r="M22" i="6"/>
  <c r="K21" i="6"/>
  <c r="J21" i="6"/>
  <c r="I21" i="6"/>
  <c r="H21" i="6"/>
  <c r="G21" i="6"/>
  <c r="N20" i="6" s="1"/>
  <c r="L20" i="6" s="1"/>
  <c r="F21" i="6"/>
  <c r="E21" i="6"/>
  <c r="M20" i="6" s="1"/>
  <c r="K19" i="6"/>
  <c r="J19" i="6"/>
  <c r="I19" i="6"/>
  <c r="H19" i="6"/>
  <c r="G19" i="6"/>
  <c r="F19" i="6"/>
  <c r="E19" i="6"/>
  <c r="K17" i="6"/>
  <c r="J17" i="6"/>
  <c r="I17" i="6"/>
  <c r="H17" i="6"/>
  <c r="G17" i="6"/>
  <c r="F17" i="6"/>
  <c r="E17" i="6"/>
  <c r="N16" i="6"/>
  <c r="L16" i="6" s="1"/>
  <c r="M16" i="6"/>
  <c r="K15" i="6"/>
  <c r="J15" i="6"/>
  <c r="I15" i="6"/>
  <c r="H15" i="6"/>
  <c r="G15" i="6"/>
  <c r="F15" i="6"/>
  <c r="E15" i="6"/>
  <c r="N14" i="6"/>
  <c r="M14" i="6"/>
  <c r="L14" i="6"/>
  <c r="K13" i="6"/>
  <c r="N12" i="6" s="1"/>
  <c r="L12" i="6" s="1"/>
  <c r="J13" i="6"/>
  <c r="I13" i="6"/>
  <c r="H13" i="6"/>
  <c r="G13" i="6"/>
  <c r="F13" i="6"/>
  <c r="E13" i="6"/>
  <c r="K11" i="6"/>
  <c r="J11" i="6"/>
  <c r="I11" i="6"/>
  <c r="M10" i="6" s="1"/>
  <c r="H11" i="6"/>
  <c r="G11" i="6"/>
  <c r="F11" i="6"/>
  <c r="E11" i="6"/>
  <c r="K9" i="6"/>
  <c r="J9" i="6"/>
  <c r="I9" i="6"/>
  <c r="H9" i="6"/>
  <c r="G9" i="6"/>
  <c r="N8" i="6" s="1"/>
  <c r="L8" i="6" s="1"/>
  <c r="F9" i="6"/>
  <c r="E9" i="6"/>
  <c r="M8" i="6" s="1"/>
  <c r="K7" i="6"/>
  <c r="J7" i="6"/>
  <c r="I7" i="6"/>
  <c r="H7" i="6"/>
  <c r="G7" i="6"/>
  <c r="F7" i="6"/>
  <c r="E7" i="6"/>
  <c r="K55" i="5"/>
  <c r="J55" i="5"/>
  <c r="I55" i="5"/>
  <c r="H55" i="5"/>
  <c r="G55" i="5"/>
  <c r="F55" i="5"/>
  <c r="E55" i="5"/>
  <c r="K53" i="5"/>
  <c r="J53" i="5"/>
  <c r="I53" i="5"/>
  <c r="H53" i="5"/>
  <c r="G53" i="5"/>
  <c r="F53" i="5"/>
  <c r="E53" i="5"/>
  <c r="N52" i="5"/>
  <c r="M52" i="5"/>
  <c r="L52" i="5"/>
  <c r="K51" i="5"/>
  <c r="J51" i="5"/>
  <c r="I51" i="5"/>
  <c r="H51" i="5"/>
  <c r="G51" i="5"/>
  <c r="F51" i="5"/>
  <c r="E51" i="5"/>
  <c r="K49" i="5"/>
  <c r="J49" i="5"/>
  <c r="I49" i="5"/>
  <c r="H49" i="5"/>
  <c r="G49" i="5"/>
  <c r="F49" i="5"/>
  <c r="M48" i="5" s="1"/>
  <c r="E49" i="5"/>
  <c r="K47" i="5"/>
  <c r="J47" i="5"/>
  <c r="I47" i="5"/>
  <c r="H47" i="5"/>
  <c r="G47" i="5"/>
  <c r="F47" i="5"/>
  <c r="E47" i="5"/>
  <c r="M46" i="5" s="1"/>
  <c r="N46" i="5"/>
  <c r="L46" i="5" s="1"/>
  <c r="K45" i="5"/>
  <c r="J45" i="5"/>
  <c r="I45" i="5"/>
  <c r="H45" i="5"/>
  <c r="G45" i="5"/>
  <c r="F45" i="5"/>
  <c r="E45" i="5"/>
  <c r="N44" i="5" s="1"/>
  <c r="L44" i="5" s="1"/>
  <c r="M44" i="5"/>
  <c r="K43" i="5"/>
  <c r="J43" i="5"/>
  <c r="I43" i="5"/>
  <c r="H43" i="5"/>
  <c r="G43" i="5"/>
  <c r="F43" i="5"/>
  <c r="E43" i="5"/>
  <c r="N42" i="5"/>
  <c r="M42" i="5"/>
  <c r="L42" i="5"/>
  <c r="K41" i="5"/>
  <c r="J41" i="5"/>
  <c r="I41" i="5"/>
  <c r="H41" i="5"/>
  <c r="G41" i="5"/>
  <c r="F41" i="5"/>
  <c r="E41" i="5"/>
  <c r="K39" i="5"/>
  <c r="J39" i="5"/>
  <c r="I39" i="5"/>
  <c r="H39" i="5"/>
  <c r="G39" i="5"/>
  <c r="F39" i="5"/>
  <c r="E39" i="5"/>
  <c r="K37" i="5"/>
  <c r="J37" i="5"/>
  <c r="I37" i="5"/>
  <c r="H37" i="5"/>
  <c r="G37" i="5"/>
  <c r="F37" i="5"/>
  <c r="N36" i="5" s="1"/>
  <c r="L36" i="5" s="1"/>
  <c r="E37" i="5"/>
  <c r="K35" i="5"/>
  <c r="J35" i="5"/>
  <c r="N34" i="5" s="1"/>
  <c r="L34" i="5" s="1"/>
  <c r="I35" i="5"/>
  <c r="H35" i="5"/>
  <c r="G35" i="5"/>
  <c r="F35" i="5"/>
  <c r="E35" i="5"/>
  <c r="K33" i="5"/>
  <c r="J33" i="5"/>
  <c r="I33" i="5"/>
  <c r="H33" i="5"/>
  <c r="G33" i="5"/>
  <c r="F33" i="5"/>
  <c r="E33" i="5"/>
  <c r="K31" i="5"/>
  <c r="J31" i="5"/>
  <c r="I31" i="5"/>
  <c r="H31" i="5"/>
  <c r="G31" i="5"/>
  <c r="F31" i="5"/>
  <c r="E31" i="5"/>
  <c r="M30" i="5" s="1"/>
  <c r="N30" i="5"/>
  <c r="L30" i="5" s="1"/>
  <c r="K29" i="5"/>
  <c r="J29" i="5"/>
  <c r="I29" i="5"/>
  <c r="H29" i="5"/>
  <c r="G29" i="5"/>
  <c r="F29" i="5"/>
  <c r="E29" i="5"/>
  <c r="N28" i="5"/>
  <c r="M28" i="5"/>
  <c r="L28" i="5"/>
  <c r="K27" i="5"/>
  <c r="J27" i="5"/>
  <c r="I27" i="5"/>
  <c r="H27" i="5"/>
  <c r="G27" i="5"/>
  <c r="F27" i="5"/>
  <c r="E27" i="5"/>
  <c r="K25" i="5"/>
  <c r="J25" i="5"/>
  <c r="I25" i="5"/>
  <c r="H25" i="5"/>
  <c r="G25" i="5"/>
  <c r="F25" i="5"/>
  <c r="M24" i="5" s="1"/>
  <c r="E25" i="5"/>
  <c r="K23" i="5"/>
  <c r="J23" i="5"/>
  <c r="I23" i="5"/>
  <c r="H23" i="5"/>
  <c r="G23" i="5"/>
  <c r="F23" i="5"/>
  <c r="E23" i="5"/>
  <c r="M22" i="5" s="1"/>
  <c r="N22" i="5"/>
  <c r="L22" i="5" s="1"/>
  <c r="K21" i="5"/>
  <c r="J21" i="5"/>
  <c r="I21" i="5"/>
  <c r="H21" i="5"/>
  <c r="G21" i="5"/>
  <c r="F21" i="5"/>
  <c r="E21" i="5"/>
  <c r="N20" i="5"/>
  <c r="M20" i="5"/>
  <c r="L20" i="5"/>
  <c r="K19" i="5"/>
  <c r="J19" i="5"/>
  <c r="I19" i="5"/>
  <c r="H19" i="5"/>
  <c r="G19" i="5"/>
  <c r="F19" i="5"/>
  <c r="E19" i="5"/>
  <c r="N18" i="5"/>
  <c r="M18" i="5"/>
  <c r="L18" i="5"/>
  <c r="K17" i="5"/>
  <c r="J17" i="5"/>
  <c r="I17" i="5"/>
  <c r="H17" i="5"/>
  <c r="G17" i="5"/>
  <c r="F17" i="5"/>
  <c r="E17" i="5"/>
  <c r="K15" i="5"/>
  <c r="J15" i="5"/>
  <c r="I15" i="5"/>
  <c r="H15" i="5"/>
  <c r="G15" i="5"/>
  <c r="F15" i="5"/>
  <c r="E15" i="5"/>
  <c r="K13" i="5"/>
  <c r="J13" i="5"/>
  <c r="I13" i="5"/>
  <c r="H13" i="5"/>
  <c r="G13" i="5"/>
  <c r="F13" i="5"/>
  <c r="N12" i="5" s="1"/>
  <c r="L12" i="5" s="1"/>
  <c r="E13" i="5"/>
  <c r="K11" i="5"/>
  <c r="J11" i="5"/>
  <c r="N10" i="5" s="1"/>
  <c r="L10" i="5" s="1"/>
  <c r="I11" i="5"/>
  <c r="H11" i="5"/>
  <c r="G11" i="5"/>
  <c r="F11" i="5"/>
  <c r="E11" i="5"/>
  <c r="K9" i="5"/>
  <c r="J9" i="5"/>
  <c r="I9" i="5"/>
  <c r="H9" i="5"/>
  <c r="G9" i="5"/>
  <c r="F9" i="5"/>
  <c r="E9" i="5"/>
  <c r="K7" i="5"/>
  <c r="J7" i="5"/>
  <c r="I7" i="5"/>
  <c r="H7" i="5"/>
  <c r="G7" i="5"/>
  <c r="F7" i="5"/>
  <c r="E7" i="5"/>
  <c r="M6" i="5" s="1"/>
  <c r="N6" i="5"/>
  <c r="L6" i="5" s="1"/>
  <c r="K71" i="4"/>
  <c r="J71" i="4"/>
  <c r="I71" i="4"/>
  <c r="H71" i="4"/>
  <c r="G71" i="4"/>
  <c r="F71" i="4"/>
  <c r="E71" i="4"/>
  <c r="N70" i="4"/>
  <c r="L70" i="4" s="1"/>
  <c r="M70" i="4"/>
  <c r="K69" i="4"/>
  <c r="J69" i="4"/>
  <c r="I69" i="4"/>
  <c r="H69" i="4"/>
  <c r="G69" i="4"/>
  <c r="F69" i="4"/>
  <c r="E69" i="4"/>
  <c r="N68" i="4"/>
  <c r="M68" i="4"/>
  <c r="L68" i="4"/>
  <c r="K67" i="4"/>
  <c r="J67" i="4"/>
  <c r="I67" i="4"/>
  <c r="H67" i="4"/>
  <c r="G67" i="4"/>
  <c r="F67" i="4"/>
  <c r="E67" i="4"/>
  <c r="N66" i="4" s="1"/>
  <c r="M66" i="4"/>
  <c r="L66" i="4"/>
  <c r="K65" i="4"/>
  <c r="J65" i="4"/>
  <c r="I65" i="4"/>
  <c r="H65" i="4"/>
  <c r="G65" i="4"/>
  <c r="F65" i="4"/>
  <c r="E65" i="4"/>
  <c r="K63" i="4"/>
  <c r="J63" i="4"/>
  <c r="I63" i="4"/>
  <c r="H63" i="4"/>
  <c r="G63" i="4"/>
  <c r="N62" i="4" s="1"/>
  <c r="L62" i="4" s="1"/>
  <c r="F63" i="4"/>
  <c r="E63" i="4"/>
  <c r="K61" i="4"/>
  <c r="J61" i="4"/>
  <c r="I61" i="4"/>
  <c r="H61" i="4"/>
  <c r="G61" i="4"/>
  <c r="F61" i="4"/>
  <c r="E61" i="4"/>
  <c r="K59" i="4"/>
  <c r="J59" i="4"/>
  <c r="I59" i="4"/>
  <c r="H59" i="4"/>
  <c r="G59" i="4"/>
  <c r="F59" i="4"/>
  <c r="E59" i="4"/>
  <c r="K57" i="4"/>
  <c r="J57" i="4"/>
  <c r="I57" i="4"/>
  <c r="H57" i="4"/>
  <c r="G57" i="4"/>
  <c r="F57" i="4"/>
  <c r="E57" i="4"/>
  <c r="M56" i="4" s="1"/>
  <c r="N56" i="4"/>
  <c r="L56" i="4" s="1"/>
  <c r="K55" i="4"/>
  <c r="J55" i="4"/>
  <c r="I55" i="4"/>
  <c r="H55" i="4"/>
  <c r="G55" i="4"/>
  <c r="M54" i="4" s="1"/>
  <c r="F55" i="4"/>
  <c r="E55" i="4"/>
  <c r="N54" i="4" s="1"/>
  <c r="L54" i="4" s="1"/>
  <c r="K53" i="4"/>
  <c r="J53" i="4"/>
  <c r="I53" i="4"/>
  <c r="H53" i="4"/>
  <c r="G53" i="4"/>
  <c r="F53" i="4"/>
  <c r="E53" i="4"/>
  <c r="K51" i="4"/>
  <c r="J51" i="4"/>
  <c r="I51" i="4"/>
  <c r="H51" i="4"/>
  <c r="G51" i="4"/>
  <c r="F51" i="4"/>
  <c r="E51" i="4"/>
  <c r="K49" i="4"/>
  <c r="J49" i="4"/>
  <c r="I49" i="4"/>
  <c r="H49" i="4"/>
  <c r="G49" i="4"/>
  <c r="F49" i="4"/>
  <c r="E49" i="4"/>
  <c r="M48" i="4" s="1"/>
  <c r="N48" i="4"/>
  <c r="L48" i="4" s="1"/>
  <c r="K47" i="4"/>
  <c r="J47" i="4"/>
  <c r="I47" i="4"/>
  <c r="H47" i="4"/>
  <c r="G47" i="4"/>
  <c r="F47" i="4"/>
  <c r="E47" i="4"/>
  <c r="N46" i="4"/>
  <c r="L46" i="4" s="1"/>
  <c r="M46" i="4"/>
  <c r="K45" i="4"/>
  <c r="J45" i="4"/>
  <c r="I45" i="4"/>
  <c r="H45" i="4"/>
  <c r="G45" i="4"/>
  <c r="F45" i="4"/>
  <c r="E45" i="4"/>
  <c r="N44" i="4"/>
  <c r="M44" i="4"/>
  <c r="L44" i="4"/>
  <c r="K43" i="4"/>
  <c r="J43" i="4"/>
  <c r="I43" i="4"/>
  <c r="H43" i="4"/>
  <c r="G43" i="4"/>
  <c r="F43" i="4"/>
  <c r="E43" i="4"/>
  <c r="N42" i="4" s="1"/>
  <c r="M42" i="4"/>
  <c r="L42" i="4"/>
  <c r="K41" i="4"/>
  <c r="J41" i="4"/>
  <c r="I41" i="4"/>
  <c r="H41" i="4"/>
  <c r="G41" i="4"/>
  <c r="F41" i="4"/>
  <c r="E41" i="4"/>
  <c r="K39" i="4"/>
  <c r="J39" i="4"/>
  <c r="I39" i="4"/>
  <c r="H39" i="4"/>
  <c r="G39" i="4"/>
  <c r="N38" i="4" s="1"/>
  <c r="L38" i="4" s="1"/>
  <c r="F39" i="4"/>
  <c r="E39" i="4"/>
  <c r="K37" i="4"/>
  <c r="J37" i="4"/>
  <c r="I37" i="4"/>
  <c r="H37" i="4"/>
  <c r="G37" i="4"/>
  <c r="F37" i="4"/>
  <c r="E37" i="4"/>
  <c r="K35" i="4"/>
  <c r="J35" i="4"/>
  <c r="I35" i="4"/>
  <c r="H35" i="4"/>
  <c r="G35" i="4"/>
  <c r="F35" i="4"/>
  <c r="E35" i="4"/>
  <c r="K33" i="4"/>
  <c r="J33" i="4"/>
  <c r="I33" i="4"/>
  <c r="H33" i="4"/>
  <c r="G33" i="4"/>
  <c r="F33" i="4"/>
  <c r="E33" i="4"/>
  <c r="M32" i="4" s="1"/>
  <c r="N32" i="4"/>
  <c r="L32" i="4" s="1"/>
  <c r="K31" i="4"/>
  <c r="J31" i="4"/>
  <c r="I31" i="4"/>
  <c r="H31" i="4"/>
  <c r="G31" i="4"/>
  <c r="M30" i="4" s="1"/>
  <c r="F31" i="4"/>
  <c r="E31" i="4"/>
  <c r="N30" i="4" s="1"/>
  <c r="L30" i="4" s="1"/>
  <c r="K29" i="4"/>
  <c r="J29" i="4"/>
  <c r="I29" i="4"/>
  <c r="H29" i="4"/>
  <c r="G29" i="4"/>
  <c r="F29" i="4"/>
  <c r="E29" i="4"/>
  <c r="K27" i="4"/>
  <c r="J27" i="4"/>
  <c r="I27" i="4"/>
  <c r="H27" i="4"/>
  <c r="G27" i="4"/>
  <c r="F27" i="4"/>
  <c r="E27" i="4"/>
  <c r="K25" i="4"/>
  <c r="J25" i="4"/>
  <c r="I25" i="4"/>
  <c r="H25" i="4"/>
  <c r="G25" i="4"/>
  <c r="F25" i="4"/>
  <c r="E25" i="4"/>
  <c r="M24" i="4" s="1"/>
  <c r="N24" i="4"/>
  <c r="L24" i="4" s="1"/>
  <c r="K23" i="4"/>
  <c r="J23" i="4"/>
  <c r="I23" i="4"/>
  <c r="H23" i="4"/>
  <c r="G23" i="4"/>
  <c r="F23" i="4"/>
  <c r="E23" i="4"/>
  <c r="N22" i="4"/>
  <c r="L22" i="4" s="1"/>
  <c r="M22" i="4"/>
  <c r="K21" i="4"/>
  <c r="J21" i="4"/>
  <c r="I21" i="4"/>
  <c r="H21" i="4"/>
  <c r="G21" i="4"/>
  <c r="F21" i="4"/>
  <c r="E21" i="4"/>
  <c r="N20" i="4"/>
  <c r="M20" i="4"/>
  <c r="L20" i="4"/>
  <c r="K19" i="4"/>
  <c r="J19" i="4"/>
  <c r="I19" i="4"/>
  <c r="H19" i="4"/>
  <c r="G19" i="4"/>
  <c r="F19" i="4"/>
  <c r="E19" i="4"/>
  <c r="N18" i="4" s="1"/>
  <c r="M18" i="4"/>
  <c r="L18" i="4"/>
  <c r="K17" i="4"/>
  <c r="J17" i="4"/>
  <c r="I17" i="4"/>
  <c r="H17" i="4"/>
  <c r="G17" i="4"/>
  <c r="F17" i="4"/>
  <c r="E17" i="4"/>
  <c r="K15" i="4"/>
  <c r="J15" i="4"/>
  <c r="I15" i="4"/>
  <c r="H15" i="4"/>
  <c r="G15" i="4"/>
  <c r="N14" i="4" s="1"/>
  <c r="L14" i="4" s="1"/>
  <c r="F15" i="4"/>
  <c r="E15" i="4"/>
  <c r="K13" i="4"/>
  <c r="J13" i="4"/>
  <c r="I13" i="4"/>
  <c r="H13" i="4"/>
  <c r="G13" i="4"/>
  <c r="F13" i="4"/>
  <c r="E13" i="4"/>
  <c r="K11" i="4"/>
  <c r="J11" i="4"/>
  <c r="I11" i="4"/>
  <c r="H11" i="4"/>
  <c r="G11" i="4"/>
  <c r="F11" i="4"/>
  <c r="E11" i="4"/>
  <c r="K9" i="4"/>
  <c r="J9" i="4"/>
  <c r="I9" i="4"/>
  <c r="H9" i="4"/>
  <c r="G9" i="4"/>
  <c r="F9" i="4"/>
  <c r="E9" i="4"/>
  <c r="M8" i="4" s="1"/>
  <c r="N8" i="4"/>
  <c r="L8" i="4" s="1"/>
  <c r="K7" i="4"/>
  <c r="J7" i="4"/>
  <c r="I7" i="4"/>
  <c r="H7" i="4"/>
  <c r="G7" i="4"/>
  <c r="F7" i="4"/>
  <c r="E7" i="4"/>
  <c r="K55" i="3"/>
  <c r="J55" i="3"/>
  <c r="I55" i="3"/>
  <c r="H55" i="3"/>
  <c r="G55" i="3"/>
  <c r="F55" i="3"/>
  <c r="E55" i="3"/>
  <c r="K53" i="3"/>
  <c r="J53" i="3"/>
  <c r="I53" i="3"/>
  <c r="H53" i="3"/>
  <c r="G53" i="3"/>
  <c r="F53" i="3"/>
  <c r="E53" i="3"/>
  <c r="N52" i="3"/>
  <c r="L52" i="3" s="1"/>
  <c r="M52" i="3"/>
  <c r="K51" i="3"/>
  <c r="J51" i="3"/>
  <c r="I51" i="3"/>
  <c r="H51" i="3"/>
  <c r="G51" i="3"/>
  <c r="F51" i="3"/>
  <c r="N50" i="3" s="1"/>
  <c r="E51" i="3"/>
  <c r="M50" i="3"/>
  <c r="L50" i="3"/>
  <c r="K49" i="3"/>
  <c r="J49" i="3"/>
  <c r="N48" i="3" s="1"/>
  <c r="L48" i="3" s="1"/>
  <c r="I49" i="3"/>
  <c r="H49" i="3"/>
  <c r="G49" i="3"/>
  <c r="F49" i="3"/>
  <c r="E49" i="3"/>
  <c r="K47" i="3"/>
  <c r="J47" i="3"/>
  <c r="I47" i="3"/>
  <c r="H47" i="3"/>
  <c r="G47" i="3"/>
  <c r="F47" i="3"/>
  <c r="E47" i="3"/>
  <c r="K45" i="3"/>
  <c r="J45" i="3"/>
  <c r="I45" i="3"/>
  <c r="H45" i="3"/>
  <c r="G45" i="3"/>
  <c r="F45" i="3"/>
  <c r="E45" i="3"/>
  <c r="N44" i="3"/>
  <c r="L44" i="3" s="1"/>
  <c r="M44" i="3"/>
  <c r="K43" i="3"/>
  <c r="J43" i="3"/>
  <c r="I43" i="3"/>
  <c r="H43" i="3"/>
  <c r="G43" i="3"/>
  <c r="F43" i="3"/>
  <c r="E43" i="3"/>
  <c r="N42" i="3"/>
  <c r="M42" i="3"/>
  <c r="L42" i="3"/>
  <c r="K41" i="3"/>
  <c r="N40" i="3" s="1"/>
  <c r="L40" i="3" s="1"/>
  <c r="J41" i="3"/>
  <c r="I41" i="3"/>
  <c r="H41" i="3"/>
  <c r="G41" i="3"/>
  <c r="F41" i="3"/>
  <c r="E41" i="3"/>
  <c r="K39" i="3"/>
  <c r="J39" i="3"/>
  <c r="I39" i="3"/>
  <c r="M38" i="3" s="1"/>
  <c r="H39" i="3"/>
  <c r="G39" i="3"/>
  <c r="F39" i="3"/>
  <c r="N38" i="3" s="1"/>
  <c r="L38" i="3" s="1"/>
  <c r="E39" i="3"/>
  <c r="K37" i="3"/>
  <c r="J37" i="3"/>
  <c r="I37" i="3"/>
  <c r="H37" i="3"/>
  <c r="G37" i="3"/>
  <c r="F37" i="3"/>
  <c r="E37" i="3"/>
  <c r="K35" i="3"/>
  <c r="J35" i="3"/>
  <c r="I35" i="3"/>
  <c r="H35" i="3"/>
  <c r="G35" i="3"/>
  <c r="F35" i="3"/>
  <c r="E35" i="3"/>
  <c r="K33" i="3"/>
  <c r="J33" i="3"/>
  <c r="I33" i="3"/>
  <c r="H33" i="3"/>
  <c r="G33" i="3"/>
  <c r="F33" i="3"/>
  <c r="E33" i="3"/>
  <c r="N32" i="3"/>
  <c r="L32" i="3" s="1"/>
  <c r="M32" i="3"/>
  <c r="K31" i="3"/>
  <c r="J31" i="3"/>
  <c r="I31" i="3"/>
  <c r="H31" i="3"/>
  <c r="G31" i="3"/>
  <c r="F31" i="3"/>
  <c r="E31" i="3"/>
  <c r="K29" i="3"/>
  <c r="J29" i="3"/>
  <c r="I29" i="3"/>
  <c r="H29" i="3"/>
  <c r="G29" i="3"/>
  <c r="F29" i="3"/>
  <c r="E29" i="3"/>
  <c r="K27" i="3"/>
  <c r="J27" i="3"/>
  <c r="I27" i="3"/>
  <c r="H27" i="3"/>
  <c r="G27" i="3"/>
  <c r="F27" i="3"/>
  <c r="E27" i="3"/>
  <c r="N26" i="3"/>
  <c r="L26" i="3" s="1"/>
  <c r="M26" i="3"/>
  <c r="K25" i="3"/>
  <c r="J25" i="3"/>
  <c r="I25" i="3"/>
  <c r="H25" i="3"/>
  <c r="G25" i="3"/>
  <c r="F25" i="3"/>
  <c r="E25" i="3"/>
  <c r="M24" i="3" s="1"/>
  <c r="N24" i="3"/>
  <c r="L24" i="3"/>
  <c r="K23" i="3"/>
  <c r="J23" i="3"/>
  <c r="I23" i="3"/>
  <c r="H23" i="3"/>
  <c r="G23" i="3"/>
  <c r="F23" i="3"/>
  <c r="E23" i="3"/>
  <c r="K21" i="3"/>
  <c r="J21" i="3"/>
  <c r="I21" i="3"/>
  <c r="H21" i="3"/>
  <c r="G21" i="3"/>
  <c r="F21" i="3"/>
  <c r="N20" i="3" s="1"/>
  <c r="L20" i="3" s="1"/>
  <c r="E21" i="3"/>
  <c r="M20" i="3" s="1"/>
  <c r="K19" i="3"/>
  <c r="J19" i="3"/>
  <c r="I19" i="3"/>
  <c r="H19" i="3"/>
  <c r="G19" i="3"/>
  <c r="F19" i="3"/>
  <c r="E19" i="3"/>
  <c r="N18" i="3"/>
  <c r="L18" i="3" s="1"/>
  <c r="M18" i="3"/>
  <c r="K17" i="3"/>
  <c r="J17" i="3"/>
  <c r="I17" i="3"/>
  <c r="H17" i="3"/>
  <c r="G17" i="3"/>
  <c r="F17" i="3"/>
  <c r="M16" i="3" s="1"/>
  <c r="E17" i="3"/>
  <c r="N16" i="3" s="1"/>
  <c r="L16" i="3" s="1"/>
  <c r="K15" i="3"/>
  <c r="M14" i="3" s="1"/>
  <c r="J15" i="3"/>
  <c r="I15" i="3"/>
  <c r="H15" i="3"/>
  <c r="G15" i="3"/>
  <c r="F15" i="3"/>
  <c r="E15" i="3"/>
  <c r="N14" i="3"/>
  <c r="L14" i="3" s="1"/>
  <c r="K13" i="3"/>
  <c r="J13" i="3"/>
  <c r="I13" i="3"/>
  <c r="N12" i="3" s="1"/>
  <c r="H13" i="3"/>
  <c r="G13" i="3"/>
  <c r="F13" i="3"/>
  <c r="E13" i="3"/>
  <c r="L12" i="3"/>
  <c r="K11" i="3"/>
  <c r="J11" i="3"/>
  <c r="I11" i="3"/>
  <c r="H11" i="3"/>
  <c r="G11" i="3"/>
  <c r="F11" i="3"/>
  <c r="E11" i="3"/>
  <c r="K9" i="3"/>
  <c r="J9" i="3"/>
  <c r="I9" i="3"/>
  <c r="H9" i="3"/>
  <c r="G9" i="3"/>
  <c r="F9" i="3"/>
  <c r="E9" i="3"/>
  <c r="N8" i="3" s="1"/>
  <c r="L8" i="3" s="1"/>
  <c r="K7" i="3"/>
  <c r="J7" i="3"/>
  <c r="I7" i="3"/>
  <c r="H7" i="3"/>
  <c r="G7" i="3"/>
  <c r="F7" i="3"/>
  <c r="E7" i="3"/>
  <c r="N6" i="3"/>
  <c r="M6" i="3"/>
  <c r="L6" i="3"/>
  <c r="K55" i="2"/>
  <c r="J55" i="2"/>
  <c r="I55" i="2"/>
  <c r="H55" i="2"/>
  <c r="G55" i="2"/>
  <c r="F55" i="2"/>
  <c r="E55" i="2"/>
  <c r="K53" i="2"/>
  <c r="J53" i="2"/>
  <c r="I53" i="2"/>
  <c r="H53" i="2"/>
  <c r="G53" i="2"/>
  <c r="M52" i="2" s="1"/>
  <c r="F53" i="2"/>
  <c r="E53" i="2"/>
  <c r="K51" i="2"/>
  <c r="J51" i="2"/>
  <c r="I51" i="2"/>
  <c r="H51" i="2"/>
  <c r="G51" i="2"/>
  <c r="F51" i="2"/>
  <c r="E51" i="2"/>
  <c r="M50" i="2" s="1"/>
  <c r="N50" i="2"/>
  <c r="L50" i="2" s="1"/>
  <c r="K49" i="2"/>
  <c r="J49" i="2"/>
  <c r="I49" i="2"/>
  <c r="H49" i="2"/>
  <c r="G49" i="2"/>
  <c r="F49" i="2"/>
  <c r="E49" i="2"/>
  <c r="K47" i="2"/>
  <c r="J47" i="2"/>
  <c r="I47" i="2"/>
  <c r="H47" i="2"/>
  <c r="G47" i="2"/>
  <c r="F47" i="2"/>
  <c r="E47" i="2"/>
  <c r="K45" i="2"/>
  <c r="J45" i="2"/>
  <c r="I45" i="2"/>
  <c r="H45" i="2"/>
  <c r="G45" i="2"/>
  <c r="F45" i="2"/>
  <c r="E45" i="2"/>
  <c r="M44" i="2" s="1"/>
  <c r="N44" i="2"/>
  <c r="L44" i="2" s="1"/>
  <c r="K43" i="2"/>
  <c r="J43" i="2"/>
  <c r="I43" i="2"/>
  <c r="H43" i="2"/>
  <c r="G43" i="2"/>
  <c r="F43" i="2"/>
  <c r="E43" i="2"/>
  <c r="N42" i="2" s="1"/>
  <c r="M42" i="2"/>
  <c r="L42" i="2"/>
  <c r="K41" i="2"/>
  <c r="M40" i="2" s="1"/>
  <c r="J41" i="2"/>
  <c r="I41" i="2"/>
  <c r="H41" i="2"/>
  <c r="G41" i="2"/>
  <c r="F41" i="2"/>
  <c r="E41" i="2"/>
  <c r="K39" i="2"/>
  <c r="J39" i="2"/>
  <c r="I39" i="2"/>
  <c r="H39" i="2"/>
  <c r="G39" i="2"/>
  <c r="F39" i="2"/>
  <c r="E39" i="2"/>
  <c r="N38" i="2" s="1"/>
  <c r="L38" i="2" s="1"/>
  <c r="K37" i="2"/>
  <c r="J37" i="2"/>
  <c r="I37" i="2"/>
  <c r="H37" i="2"/>
  <c r="G37" i="2"/>
  <c r="F37" i="2"/>
  <c r="E37" i="2"/>
  <c r="N36" i="2"/>
  <c r="L36" i="2" s="1"/>
  <c r="M36" i="2"/>
  <c r="K35" i="2"/>
  <c r="J35" i="2"/>
  <c r="I35" i="2"/>
  <c r="H35" i="2"/>
  <c r="G35" i="2"/>
  <c r="M34" i="2" s="1"/>
  <c r="F35" i="2"/>
  <c r="E35" i="2"/>
  <c r="K33" i="2"/>
  <c r="J33" i="2"/>
  <c r="I33" i="2"/>
  <c r="H33" i="2"/>
  <c r="G33" i="2"/>
  <c r="F33" i="2"/>
  <c r="E33" i="2"/>
  <c r="N32" i="2" s="1"/>
  <c r="L32" i="2" s="1"/>
  <c r="K31" i="2"/>
  <c r="J31" i="2"/>
  <c r="I31" i="2"/>
  <c r="M30" i="2" s="1"/>
  <c r="H31" i="2"/>
  <c r="G31" i="2"/>
  <c r="F31" i="2"/>
  <c r="E31" i="2"/>
  <c r="K29" i="2"/>
  <c r="J29" i="2"/>
  <c r="I29" i="2"/>
  <c r="H29" i="2"/>
  <c r="G29" i="2"/>
  <c r="F29" i="2"/>
  <c r="E29" i="2"/>
  <c r="K27" i="2"/>
  <c r="J27" i="2"/>
  <c r="I27" i="2"/>
  <c r="H27" i="2"/>
  <c r="G27" i="2"/>
  <c r="F27" i="2"/>
  <c r="E27" i="2"/>
  <c r="N26" i="2" s="1"/>
  <c r="L26" i="2" s="1"/>
  <c r="K25" i="2"/>
  <c r="J25" i="2"/>
  <c r="I25" i="2"/>
  <c r="H25" i="2"/>
  <c r="G25" i="2"/>
  <c r="F25" i="2"/>
  <c r="E25" i="2"/>
  <c r="N24" i="2"/>
  <c r="M24" i="2"/>
  <c r="L24" i="2"/>
  <c r="K23" i="2"/>
  <c r="J23" i="2"/>
  <c r="I23" i="2"/>
  <c r="M22" i="2" s="1"/>
  <c r="H23" i="2"/>
  <c r="G23" i="2"/>
  <c r="F23" i="2"/>
  <c r="N22" i="2" s="1"/>
  <c r="E23" i="2"/>
  <c r="L22" i="2"/>
  <c r="K21" i="2"/>
  <c r="J21" i="2"/>
  <c r="I21" i="2"/>
  <c r="H21" i="2"/>
  <c r="G21" i="2"/>
  <c r="F21" i="2"/>
  <c r="E21" i="2"/>
  <c r="K19" i="2"/>
  <c r="J19" i="2"/>
  <c r="I19" i="2"/>
  <c r="H19" i="2"/>
  <c r="G19" i="2"/>
  <c r="F19" i="2"/>
  <c r="E19" i="2"/>
  <c r="N18" i="2" s="1"/>
  <c r="L18" i="2" s="1"/>
  <c r="M18" i="2"/>
  <c r="K17" i="2"/>
  <c r="J17" i="2"/>
  <c r="I17" i="2"/>
  <c r="H17" i="2"/>
  <c r="G17" i="2"/>
  <c r="F17" i="2"/>
  <c r="N16" i="2" s="1"/>
  <c r="L16" i="2" s="1"/>
  <c r="E17" i="2"/>
  <c r="M16" i="2"/>
  <c r="K15" i="2"/>
  <c r="J15" i="2"/>
  <c r="I15" i="2"/>
  <c r="N14" i="2" s="1"/>
  <c r="L14" i="2" s="1"/>
  <c r="H15" i="2"/>
  <c r="G15" i="2"/>
  <c r="F15" i="2"/>
  <c r="E15" i="2"/>
  <c r="K13" i="2"/>
  <c r="J13" i="2"/>
  <c r="I13" i="2"/>
  <c r="H13" i="2"/>
  <c r="G13" i="2"/>
  <c r="F13" i="2"/>
  <c r="E13" i="2"/>
  <c r="K11" i="2"/>
  <c r="J11" i="2"/>
  <c r="I11" i="2"/>
  <c r="N10" i="2" s="1"/>
  <c r="L10" i="2" s="1"/>
  <c r="H11" i="2"/>
  <c r="G11" i="2"/>
  <c r="F11" i="2"/>
  <c r="E11" i="2"/>
  <c r="K9" i="2"/>
  <c r="J9" i="2"/>
  <c r="I9" i="2"/>
  <c r="H9" i="2"/>
  <c r="G9" i="2"/>
  <c r="M8" i="2" s="1"/>
  <c r="F9" i="2"/>
  <c r="E9" i="2"/>
  <c r="N8" i="2" s="1"/>
  <c r="L8" i="2" s="1"/>
  <c r="K7" i="2"/>
  <c r="J7" i="2"/>
  <c r="I7" i="2"/>
  <c r="H7" i="2"/>
  <c r="G7" i="2"/>
  <c r="F7" i="2"/>
  <c r="E7" i="2"/>
  <c r="N6" i="2" s="1"/>
  <c r="L6" i="2" s="1"/>
  <c r="M6" i="2"/>
  <c r="K55" i="1"/>
  <c r="J55" i="1"/>
  <c r="I55" i="1"/>
  <c r="H55" i="1"/>
  <c r="G55" i="1"/>
  <c r="F55" i="1"/>
  <c r="E55" i="1"/>
  <c r="J53" i="1"/>
  <c r="I53" i="1"/>
  <c r="H53" i="1"/>
  <c r="G53" i="1"/>
  <c r="M52" i="1" s="1"/>
  <c r="F53" i="1"/>
  <c r="E53" i="1"/>
  <c r="K51" i="1"/>
  <c r="J51" i="1"/>
  <c r="I51" i="1"/>
  <c r="H51" i="1"/>
  <c r="G51" i="1"/>
  <c r="F51" i="1"/>
  <c r="E51" i="1"/>
  <c r="N50" i="1" s="1"/>
  <c r="L50" i="1" s="1"/>
  <c r="K49" i="1"/>
  <c r="J49" i="1"/>
  <c r="I49" i="1"/>
  <c r="H49" i="1"/>
  <c r="G49" i="1"/>
  <c r="F49" i="1"/>
  <c r="E49" i="1"/>
  <c r="M48" i="1"/>
  <c r="K47" i="1"/>
  <c r="J47" i="1"/>
  <c r="I47" i="1"/>
  <c r="H47" i="1"/>
  <c r="G47" i="1"/>
  <c r="F47" i="1"/>
  <c r="M46" i="1" s="1"/>
  <c r="E47" i="1"/>
  <c r="K45" i="1"/>
  <c r="J45" i="1"/>
  <c r="I45" i="1"/>
  <c r="H45" i="1"/>
  <c r="G45" i="1"/>
  <c r="N44" i="1" s="1"/>
  <c r="L44" i="1" s="1"/>
  <c r="F45" i="1"/>
  <c r="E45" i="1"/>
  <c r="K43" i="1"/>
  <c r="J43" i="1"/>
  <c r="I43" i="1"/>
  <c r="H43" i="1"/>
  <c r="G43" i="1"/>
  <c r="F43" i="1"/>
  <c r="E43" i="1"/>
  <c r="N42" i="1"/>
  <c r="L42" i="1" s="1"/>
  <c r="M42" i="1"/>
  <c r="K41" i="1"/>
  <c r="J41" i="1"/>
  <c r="I41" i="1"/>
  <c r="N40" i="1" s="1"/>
  <c r="H41" i="1"/>
  <c r="G41" i="1"/>
  <c r="F41" i="1"/>
  <c r="E41" i="1"/>
  <c r="M40" i="1"/>
  <c r="L40" i="1"/>
  <c r="K39" i="1"/>
  <c r="J39" i="1"/>
  <c r="I39" i="1"/>
  <c r="H39" i="1"/>
  <c r="G39" i="1"/>
  <c r="F39" i="1"/>
  <c r="E39" i="1"/>
  <c r="K37" i="1"/>
  <c r="J37" i="1"/>
  <c r="I37" i="1"/>
  <c r="H37" i="1"/>
  <c r="G37" i="1"/>
  <c r="F37" i="1"/>
  <c r="E37" i="1"/>
  <c r="K35" i="1"/>
  <c r="J35" i="1"/>
  <c r="I35" i="1"/>
  <c r="H35" i="1"/>
  <c r="G35" i="1"/>
  <c r="F35" i="1"/>
  <c r="N34" i="1" s="1"/>
  <c r="L34" i="1" s="1"/>
  <c r="E35" i="1"/>
  <c r="M34" i="1"/>
  <c r="K33" i="1"/>
  <c r="J33" i="1"/>
  <c r="N32" i="1" s="1"/>
  <c r="L32" i="1" s="1"/>
  <c r="I33" i="1"/>
  <c r="H33" i="1"/>
  <c r="G33" i="1"/>
  <c r="F33" i="1"/>
  <c r="E33" i="1"/>
  <c r="K31" i="1"/>
  <c r="J31" i="1"/>
  <c r="I31" i="1"/>
  <c r="H31" i="1"/>
  <c r="G31" i="1"/>
  <c r="F31" i="1"/>
  <c r="N30" i="1" s="1"/>
  <c r="L30" i="1" s="1"/>
  <c r="E31" i="1"/>
  <c r="M30" i="1" s="1"/>
  <c r="K29" i="1"/>
  <c r="J29" i="1"/>
  <c r="I29" i="1"/>
  <c r="H29" i="1"/>
  <c r="G29" i="1"/>
  <c r="F29" i="1"/>
  <c r="E29" i="1"/>
  <c r="M28" i="1" s="1"/>
  <c r="N28" i="1"/>
  <c r="L28" i="1" s="1"/>
  <c r="K27" i="1"/>
  <c r="J27" i="1"/>
  <c r="I27" i="1"/>
  <c r="H27" i="1"/>
  <c r="G27" i="1"/>
  <c r="N26" i="1" s="1"/>
  <c r="L26" i="1" s="1"/>
  <c r="F27" i="1"/>
  <c r="E27" i="1"/>
  <c r="K25" i="1"/>
  <c r="J25" i="1"/>
  <c r="I25" i="1"/>
  <c r="H25" i="1"/>
  <c r="G25" i="1"/>
  <c r="F25" i="1"/>
  <c r="E25" i="1"/>
  <c r="N24" i="1" s="1"/>
  <c r="L24" i="1" s="1"/>
  <c r="K23" i="1"/>
  <c r="J23" i="1"/>
  <c r="I23" i="1"/>
  <c r="M22" i="1" s="1"/>
  <c r="H23" i="1"/>
  <c r="G23" i="1"/>
  <c r="F23" i="1"/>
  <c r="E23" i="1"/>
  <c r="K21" i="1"/>
  <c r="J21" i="1"/>
  <c r="I21" i="1"/>
  <c r="H21" i="1"/>
  <c r="G21" i="1"/>
  <c r="F21" i="1"/>
  <c r="E21" i="1"/>
  <c r="K19" i="1"/>
  <c r="J19" i="1"/>
  <c r="I19" i="1"/>
  <c r="H19" i="1"/>
  <c r="G19" i="1"/>
  <c r="F19" i="1"/>
  <c r="E19" i="1"/>
  <c r="M18" i="1" s="1"/>
  <c r="N18" i="1"/>
  <c r="L18" i="1" s="1"/>
  <c r="K17" i="1"/>
  <c r="J17" i="1"/>
  <c r="I17" i="1"/>
  <c r="H17" i="1"/>
  <c r="G17" i="1"/>
  <c r="F17" i="1"/>
  <c r="E17" i="1"/>
  <c r="N16" i="1"/>
  <c r="M16" i="1"/>
  <c r="L16" i="1"/>
  <c r="K15" i="1"/>
  <c r="J15" i="1"/>
  <c r="I15" i="1"/>
  <c r="H15" i="1"/>
  <c r="G15" i="1"/>
  <c r="F15" i="1"/>
  <c r="E15" i="1"/>
  <c r="M14" i="1"/>
  <c r="K13" i="1"/>
  <c r="J13" i="1"/>
  <c r="I13" i="1"/>
  <c r="H13" i="1"/>
  <c r="G13" i="1"/>
  <c r="F13" i="1"/>
  <c r="E13" i="1"/>
  <c r="K11" i="1"/>
  <c r="J11" i="1"/>
  <c r="I11" i="1"/>
  <c r="H11" i="1"/>
  <c r="G11" i="1"/>
  <c r="F11" i="1"/>
  <c r="N10" i="1" s="1"/>
  <c r="L10" i="1" s="1"/>
  <c r="E11" i="1"/>
  <c r="M10" i="1"/>
  <c r="K9" i="1"/>
  <c r="J9" i="1"/>
  <c r="I9" i="1"/>
  <c r="H9" i="1"/>
  <c r="G9" i="1"/>
  <c r="F9" i="1"/>
  <c r="E9" i="1"/>
  <c r="M8" i="1" s="1"/>
  <c r="N8" i="1"/>
  <c r="L8" i="1" s="1"/>
  <c r="K7" i="1"/>
  <c r="J7" i="1"/>
  <c r="I7" i="1"/>
  <c r="H7" i="1"/>
  <c r="M6" i="1" s="1"/>
  <c r="G7" i="1"/>
  <c r="F7" i="1"/>
  <c r="E7" i="1"/>
  <c r="N28" i="3" l="1"/>
  <c r="L28" i="3" s="1"/>
  <c r="M28" i="3"/>
  <c r="N34" i="3"/>
  <c r="L34" i="3" s="1"/>
  <c r="M34" i="3"/>
  <c r="N10" i="4"/>
  <c r="L10" i="4" s="1"/>
  <c r="M10" i="4"/>
  <c r="N26" i="4"/>
  <c r="L26" i="4" s="1"/>
  <c r="M26" i="4"/>
  <c r="N12" i="2"/>
  <c r="L12" i="2" s="1"/>
  <c r="M12" i="2"/>
  <c r="N46" i="6"/>
  <c r="L46" i="6" s="1"/>
  <c r="M46" i="6"/>
  <c r="M10" i="2"/>
  <c r="N60" i="4"/>
  <c r="L60" i="4" s="1"/>
  <c r="M60" i="4"/>
  <c r="M48" i="6"/>
  <c r="M12" i="1"/>
  <c r="M26" i="1"/>
  <c r="M6" i="4"/>
  <c r="N52" i="4"/>
  <c r="L52" i="4" s="1"/>
  <c r="M52" i="4"/>
  <c r="M12" i="6"/>
  <c r="N52" i="1"/>
  <c r="L52" i="1" s="1"/>
  <c r="N34" i="2"/>
  <c r="L34" i="2" s="1"/>
  <c r="M48" i="2"/>
  <c r="N36" i="3"/>
  <c r="L36" i="3" s="1"/>
  <c r="N26" i="5"/>
  <c r="L26" i="5" s="1"/>
  <c r="M26" i="5"/>
  <c r="M24" i="6"/>
  <c r="N30" i="6"/>
  <c r="L30" i="6" s="1"/>
  <c r="M30" i="6"/>
  <c r="N42" i="6"/>
  <c r="L42" i="6" s="1"/>
  <c r="M42" i="6"/>
  <c r="N6" i="1"/>
  <c r="L6" i="1" s="1"/>
  <c r="N14" i="1"/>
  <c r="L14" i="1" s="1"/>
  <c r="M44" i="1"/>
  <c r="M50" i="1"/>
  <c r="M32" i="2"/>
  <c r="M46" i="2"/>
  <c r="M8" i="3"/>
  <c r="M40" i="3"/>
  <c r="N54" i="3"/>
  <c r="L54" i="3" s="1"/>
  <c r="M54" i="3"/>
  <c r="N58" i="4"/>
  <c r="L58" i="4" s="1"/>
  <c r="M58" i="4"/>
  <c r="N8" i="5"/>
  <c r="L8" i="5" s="1"/>
  <c r="M32" i="5"/>
  <c r="N50" i="5"/>
  <c r="L50" i="5" s="1"/>
  <c r="M50" i="5"/>
  <c r="N6" i="6"/>
  <c r="L6" i="6" s="1"/>
  <c r="M6" i="6"/>
  <c r="N36" i="1"/>
  <c r="L36" i="1" s="1"/>
  <c r="M36" i="1"/>
  <c r="N6" i="4"/>
  <c r="L6" i="4" s="1"/>
  <c r="N38" i="1"/>
  <c r="L38" i="1" s="1"/>
  <c r="N28" i="2"/>
  <c r="L28" i="2" s="1"/>
  <c r="M28" i="2"/>
  <c r="N48" i="2"/>
  <c r="L48" i="2" s="1"/>
  <c r="N30" i="3"/>
  <c r="L30" i="3" s="1"/>
  <c r="M36" i="3"/>
  <c r="N36" i="4"/>
  <c r="L36" i="4" s="1"/>
  <c r="M36" i="4"/>
  <c r="N16" i="5"/>
  <c r="L16" i="5" s="1"/>
  <c r="M16" i="5"/>
  <c r="M20" i="1"/>
  <c r="N20" i="1"/>
  <c r="L20" i="1" s="1"/>
  <c r="N12" i="4"/>
  <c r="L12" i="4" s="1"/>
  <c r="M12" i="4"/>
  <c r="N40" i="5"/>
  <c r="L40" i="5" s="1"/>
  <c r="M40" i="5"/>
  <c r="M20" i="2"/>
  <c r="N28" i="4"/>
  <c r="L28" i="4" s="1"/>
  <c r="M28" i="4"/>
  <c r="M8" i="5"/>
  <c r="M24" i="1"/>
  <c r="N20" i="2"/>
  <c r="L20" i="2" s="1"/>
  <c r="M26" i="2"/>
  <c r="N46" i="2"/>
  <c r="L46" i="2" s="1"/>
  <c r="N52" i="2"/>
  <c r="L52" i="2" s="1"/>
  <c r="N34" i="4"/>
  <c r="L34" i="4" s="1"/>
  <c r="M34" i="4"/>
  <c r="M12" i="5"/>
  <c r="N32" i="5"/>
  <c r="L32" i="5" s="1"/>
  <c r="N50" i="4"/>
  <c r="L50" i="4" s="1"/>
  <c r="M50" i="4"/>
  <c r="M36" i="5"/>
  <c r="M32" i="1"/>
  <c r="N48" i="1"/>
  <c r="L48" i="1" s="1"/>
  <c r="N22" i="3"/>
  <c r="L22" i="3" s="1"/>
  <c r="M22" i="3"/>
  <c r="M48" i="3"/>
  <c r="N40" i="4"/>
  <c r="L40" i="4" s="1"/>
  <c r="N64" i="4"/>
  <c r="L64" i="4" s="1"/>
  <c r="M38" i="1"/>
  <c r="M14" i="2"/>
  <c r="N30" i="2"/>
  <c r="L30" i="2" s="1"/>
  <c r="M12" i="3"/>
  <c r="M30" i="3"/>
  <c r="M32" i="6"/>
  <c r="M40" i="6"/>
  <c r="N22" i="1"/>
  <c r="L22" i="1" s="1"/>
  <c r="M16" i="4"/>
  <c r="M40" i="4"/>
  <c r="M64" i="4"/>
  <c r="N18" i="6"/>
  <c r="L18" i="6" s="1"/>
  <c r="M18" i="6"/>
  <c r="N40" i="2"/>
  <c r="L40" i="2" s="1"/>
  <c r="N16" i="4"/>
  <c r="L16" i="4" s="1"/>
  <c r="M10" i="5"/>
  <c r="M34" i="5"/>
  <c r="N12" i="1"/>
  <c r="L12" i="1" s="1"/>
  <c r="M38" i="2"/>
  <c r="N24" i="5"/>
  <c r="L24" i="5" s="1"/>
  <c r="N48" i="5"/>
  <c r="L48" i="5" s="1"/>
  <c r="N10" i="6"/>
  <c r="L10" i="6" s="1"/>
  <c r="N32" i="6"/>
  <c r="L32" i="6" s="1"/>
  <c r="N46" i="1"/>
  <c r="L46" i="1" s="1"/>
  <c r="N10" i="3"/>
  <c r="L10" i="3" s="1"/>
  <c r="M10" i="3"/>
  <c r="N46" i="3"/>
  <c r="L46" i="3" s="1"/>
  <c r="M46" i="3"/>
  <c r="M14" i="4"/>
  <c r="M38" i="4"/>
  <c r="M62" i="4"/>
  <c r="N14" i="5"/>
  <c r="L14" i="5" s="1"/>
  <c r="M14" i="5"/>
  <c r="N38" i="5"/>
  <c r="L38" i="5" s="1"/>
  <c r="M38" i="5"/>
  <c r="M44" i="6"/>
</calcChain>
</file>

<file path=xl/sharedStrings.xml><?xml version="1.0" encoding="utf-8"?>
<sst xmlns="http://schemas.openxmlformats.org/spreadsheetml/2006/main" count="783" uniqueCount="254">
  <si>
    <r>
      <rPr>
        <sz val="10"/>
        <color rgb="FF0000FF"/>
        <rFont val="Arial"/>
        <charset val="1"/>
      </rPr>
      <t xml:space="preserve">Hodnocení:  </t>
    </r>
    <r>
      <rPr>
        <sz val="10"/>
        <color rgb="FFFF0000"/>
        <rFont val="Arial"/>
        <charset val="1"/>
      </rPr>
      <t>1.</t>
    </r>
    <r>
      <rPr>
        <sz val="10"/>
        <color rgb="FF0000FF"/>
        <rFont val="Arial"/>
        <charset val="1"/>
      </rPr>
      <t xml:space="preserve">místo = </t>
    </r>
    <r>
      <rPr>
        <b/>
        <sz val="10"/>
        <color rgb="FF339966"/>
        <rFont val="Arial"/>
        <charset val="1"/>
      </rPr>
      <t>50b.</t>
    </r>
    <r>
      <rPr>
        <sz val="10"/>
        <color rgb="FF0000FF"/>
        <rFont val="Arial"/>
        <charset val="1"/>
      </rPr>
      <t xml:space="preserve">, </t>
    </r>
    <r>
      <rPr>
        <sz val="10"/>
        <color rgb="FFFF0000"/>
        <rFont val="Arial"/>
        <charset val="1"/>
      </rPr>
      <t>2.</t>
    </r>
    <r>
      <rPr>
        <sz val="10"/>
        <color rgb="FF0000FF"/>
        <rFont val="Arial"/>
        <charset val="1"/>
      </rPr>
      <t>místo =</t>
    </r>
    <r>
      <rPr>
        <b/>
        <sz val="10"/>
        <color rgb="FF339966"/>
        <rFont val="Arial"/>
        <charset val="1"/>
      </rPr>
      <t xml:space="preserve"> 45b.</t>
    </r>
    <r>
      <rPr>
        <sz val="10"/>
        <color rgb="FF0000FF"/>
        <rFont val="Arial"/>
        <charset val="1"/>
      </rPr>
      <t xml:space="preserve">, </t>
    </r>
    <r>
      <rPr>
        <sz val="10"/>
        <color rgb="FFFF0000"/>
        <rFont val="Arial"/>
        <charset val="1"/>
      </rPr>
      <t>3.</t>
    </r>
    <r>
      <rPr>
        <sz val="10"/>
        <color rgb="FF0000FF"/>
        <rFont val="Arial"/>
        <charset val="1"/>
      </rPr>
      <t xml:space="preserve">místo = </t>
    </r>
    <r>
      <rPr>
        <b/>
        <sz val="10"/>
        <color rgb="FF339966"/>
        <rFont val="Arial"/>
        <charset val="1"/>
      </rPr>
      <t xml:space="preserve">41b. </t>
    </r>
    <r>
      <rPr>
        <sz val="10"/>
        <color rgb="FF000000"/>
        <rFont val="Arial"/>
        <charset val="1"/>
      </rPr>
      <t>a dále dle pořadí</t>
    </r>
    <r>
      <rPr>
        <b/>
        <sz val="10"/>
        <color rgb="FF000000"/>
        <rFont val="Arial"/>
        <charset val="1"/>
      </rPr>
      <t xml:space="preserve"> </t>
    </r>
    <r>
      <rPr>
        <b/>
        <sz val="10"/>
        <color rgb="FF008000"/>
        <rFont val="Arial"/>
        <charset val="1"/>
      </rPr>
      <t>36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32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28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25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22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19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16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14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12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10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8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7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6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5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4</t>
    </r>
    <r>
      <rPr>
        <b/>
        <sz val="10"/>
        <color rgb="FF000000"/>
        <rFont val="Arial"/>
        <charset val="1"/>
      </rPr>
      <t>,</t>
    </r>
    <r>
      <rPr>
        <b/>
        <sz val="10"/>
        <color rgb="FF008000"/>
        <rFont val="Arial"/>
        <charset val="1"/>
      </rPr>
      <t xml:space="preserve"> 3</t>
    </r>
    <r>
      <rPr>
        <b/>
        <sz val="10"/>
        <color rgb="FF000000"/>
        <rFont val="Arial"/>
        <charset val="1"/>
      </rPr>
      <t xml:space="preserve"> a </t>
    </r>
    <r>
      <rPr>
        <b/>
        <sz val="10"/>
        <color rgb="FF008000"/>
        <rFont val="Arial"/>
        <charset val="1"/>
      </rPr>
      <t>2</t>
    </r>
    <r>
      <rPr>
        <b/>
        <sz val="10"/>
        <color rgb="FF000000"/>
        <rFont val="Arial"/>
        <charset val="1"/>
      </rPr>
      <t xml:space="preserve"> body. 
</t>
    </r>
  </si>
  <si>
    <r>
      <rPr>
        <sz val="10"/>
        <color rgb="FF000000"/>
        <rFont val="Arial"/>
        <charset val="1"/>
      </rPr>
      <t xml:space="preserve">Posledním bodovaným je tedy závodník na </t>
    </r>
    <r>
      <rPr>
        <sz val="10"/>
        <color rgb="FFFF0000"/>
        <rFont val="Arial"/>
        <charset val="1"/>
      </rPr>
      <t xml:space="preserve">20. </t>
    </r>
    <r>
      <rPr>
        <sz val="10"/>
        <color rgb="FF000000"/>
        <rFont val="Arial"/>
        <charset val="1"/>
      </rPr>
      <t xml:space="preserve">místě, všichni ostatní dostanou </t>
    </r>
    <r>
      <rPr>
        <b/>
        <sz val="10"/>
        <color rgb="FF008000"/>
        <rFont val="Arial"/>
        <charset val="1"/>
      </rPr>
      <t>1 bod</t>
    </r>
    <r>
      <rPr>
        <sz val="10"/>
        <color rgb="FF000000"/>
        <rFont val="Arial"/>
        <charset val="1"/>
      </rPr>
      <t xml:space="preserve"> za snahu. </t>
    </r>
  </si>
  <si>
    <t>P   o   ř   a   d   í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</si>
  <si>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D10</t>
    </r>
  </si>
  <si>
    <t>Oddíl</t>
  </si>
  <si>
    <t>1.kolo HOR
Holovousy</t>
  </si>
  <si>
    <t>2.kolo VRL
Vítězná-Huntířov</t>
  </si>
  <si>
    <t xml:space="preserve">3.kolo LTU   Trutnov-Areál Bojiště
</t>
  </si>
  <si>
    <t xml:space="preserve">4.kolo JIL  Hraběnka
</t>
  </si>
  <si>
    <t xml:space="preserve">5.kolo NPA  Hřídelec
</t>
  </si>
  <si>
    <t xml:space="preserve">6.kolo SJC       </t>
  </si>
  <si>
    <t>7.kolo STH        Studenec</t>
  </si>
  <si>
    <t>POČET BODů</t>
  </si>
  <si>
    <t>CELKEM</t>
  </si>
  <si>
    <t>POČET ZÁVODŮ</t>
  </si>
  <si>
    <t>CELKOVÉ POŘADÍ</t>
  </si>
  <si>
    <t>1.</t>
  </si>
  <si>
    <t>Kutlvašrová Marta</t>
  </si>
  <si>
    <t>VRL</t>
  </si>
  <si>
    <t>2.</t>
  </si>
  <si>
    <t>Kopecká Inés</t>
  </si>
  <si>
    <t>JIL</t>
  </si>
  <si>
    <t>5.</t>
  </si>
  <si>
    <t>3.</t>
  </si>
  <si>
    <t>Zajícová Zuzana</t>
  </si>
  <si>
    <t>4.</t>
  </si>
  <si>
    <t>Retková Adina</t>
  </si>
  <si>
    <t>LTU</t>
  </si>
  <si>
    <t>Chrástová Markéta</t>
  </si>
  <si>
    <t>STH</t>
  </si>
  <si>
    <t>8.</t>
  </si>
  <si>
    <t>6.</t>
  </si>
  <si>
    <t>Hakenová Kateřina</t>
  </si>
  <si>
    <t>7.</t>
  </si>
  <si>
    <t>Vondroušová Agáta</t>
  </si>
  <si>
    <t>10.</t>
  </si>
  <si>
    <t>Hlaváčová Ema</t>
  </si>
  <si>
    <t>11.</t>
  </si>
  <si>
    <t>9.</t>
  </si>
  <si>
    <t>Poláková Gabriela</t>
  </si>
  <si>
    <t>Hanousková Michaela</t>
  </si>
  <si>
    <t>SJC</t>
  </si>
  <si>
    <t>Rathouská Anežka</t>
  </si>
  <si>
    <t>HOR</t>
  </si>
  <si>
    <t>12.</t>
  </si>
  <si>
    <t>Nováková Julier</t>
  </si>
  <si>
    <t>NPA</t>
  </si>
  <si>
    <t>13.</t>
  </si>
  <si>
    <t>Jiřištová Aneta</t>
  </si>
  <si>
    <t>14.</t>
  </si>
  <si>
    <t>Vošvrdová Eliška</t>
  </si>
  <si>
    <t>15.</t>
  </si>
  <si>
    <t>Špačková Katřina</t>
  </si>
  <si>
    <t>16.</t>
  </si>
  <si>
    <t>Cyrany Magdalena</t>
  </si>
  <si>
    <t>17.</t>
  </si>
  <si>
    <t>Bejrová Anita</t>
  </si>
  <si>
    <t>18.</t>
  </si>
  <si>
    <t>19.</t>
  </si>
  <si>
    <t>20.</t>
  </si>
  <si>
    <t>21.</t>
  </si>
  <si>
    <t>22.</t>
  </si>
  <si>
    <t>23.</t>
  </si>
  <si>
    <t>24.</t>
  </si>
  <si>
    <t>25.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</si>
  <si>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D12</t>
    </r>
  </si>
  <si>
    <t>Šolcová Elsa</t>
  </si>
  <si>
    <t>Krykorová Zuzana</t>
  </si>
  <si>
    <t>Wohanková Michaela</t>
  </si>
  <si>
    <t>Spilková Magdaléna</t>
  </si>
  <si>
    <t>Hakenová Petra</t>
  </si>
  <si>
    <t>Saifrtová Bára</t>
  </si>
  <si>
    <t>Vondroušová Laura</t>
  </si>
  <si>
    <t>Cyrany Anežka</t>
  </si>
  <si>
    <t>Vaňátková Thea</t>
  </si>
  <si>
    <t>Štemberová Elen</t>
  </si>
  <si>
    <t>Rathouská Štěpánka</t>
  </si>
  <si>
    <t>Kramperová Zuzana</t>
  </si>
  <si>
    <t>Preisslerová Terezie</t>
  </si>
  <si>
    <t>Jindrová Anna</t>
  </si>
  <si>
    <t>Vrdlovcová Stella</t>
  </si>
  <si>
    <t>Nováková Kateřina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</si>
  <si>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D14</t>
    </r>
  </si>
  <si>
    <t>Hančová Karolína</t>
  </si>
  <si>
    <t>Kutlvašrová Pavla</t>
  </si>
  <si>
    <t>Vrbatová Barbora</t>
  </si>
  <si>
    <t>Buďárková Laura</t>
  </si>
  <si>
    <t>Nová Klára</t>
  </si>
  <si>
    <t>Šimková Lucie</t>
  </si>
  <si>
    <t>Polanecká Anežka</t>
  </si>
  <si>
    <t>Sadílková Natálie</t>
  </si>
  <si>
    <t>Nováková Věra</t>
  </si>
  <si>
    <t>Bucharová Marie</t>
  </si>
  <si>
    <t>Nováková Dita</t>
  </si>
  <si>
    <t>Jebavá Nikol</t>
  </si>
  <si>
    <t>Lánská Adéla</t>
  </si>
  <si>
    <t>Kolmanová Anna</t>
  </si>
  <si>
    <t>Zaplatílková Andrea</t>
  </si>
  <si>
    <t>Lánská Dagmar</t>
  </si>
  <si>
    <t>Havrdová Selina</t>
  </si>
  <si>
    <t>Salabová Pavlína</t>
  </si>
  <si>
    <t>Jakubcová Karolína</t>
  </si>
  <si>
    <t>Movchanskaya Sofia</t>
  </si>
  <si>
    <t>Valdmanová Anna</t>
  </si>
  <si>
    <t>Čapková Kateřina</t>
  </si>
  <si>
    <t>Záveská Eliška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</si>
  <si>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H10</t>
    </r>
  </si>
  <si>
    <t>Kopecký Šimon</t>
  </si>
  <si>
    <t>Wohanka Jakub</t>
  </si>
  <si>
    <t>Drápal Štěpán</t>
  </si>
  <si>
    <t>Toman Jonáš</t>
  </si>
  <si>
    <t>Leštínský Vojtěch</t>
  </si>
  <si>
    <t>Novák Karel</t>
  </si>
  <si>
    <t>Kubíček Jonáš</t>
  </si>
  <si>
    <t>Jindra Cyril</t>
  </si>
  <si>
    <t>Zollmann Filip</t>
  </si>
  <si>
    <t>Gottvald Štěpán</t>
  </si>
  <si>
    <t>Novák František</t>
  </si>
  <si>
    <t>Haken Václav</t>
  </si>
  <si>
    <t>Hauschwitz Radim</t>
  </si>
  <si>
    <t>Štučka Štěpán</t>
  </si>
  <si>
    <t>Zahradník Eduard</t>
  </si>
  <si>
    <t>Kolín Jonáš</t>
  </si>
  <si>
    <t>Valdman Hynek</t>
  </si>
  <si>
    <t>Fischer Pavel</t>
  </si>
  <si>
    <t>Wohanka Metoděj</t>
  </si>
  <si>
    <t>Jiřišta Vladimír</t>
  </si>
  <si>
    <t>Novák Tadeáš</t>
  </si>
  <si>
    <t>Votoček Martin</t>
  </si>
  <si>
    <t>Holman Jáchym</t>
  </si>
  <si>
    <t>Tauchman Patrik</t>
  </si>
  <si>
    <t>Sedlák Antonín</t>
  </si>
  <si>
    <t>26.</t>
  </si>
  <si>
    <t>Tauchman Matěj</t>
  </si>
  <si>
    <t>27.</t>
  </si>
  <si>
    <t>Teplý Lukáš</t>
  </si>
  <si>
    <t>28.</t>
  </si>
  <si>
    <t>Hanč Jan</t>
  </si>
  <si>
    <t>29.</t>
  </si>
  <si>
    <t>Kutnar Vladimír</t>
  </si>
  <si>
    <t>30.</t>
  </si>
  <si>
    <t>31.</t>
  </si>
  <si>
    <t>32.</t>
  </si>
  <si>
    <t>33.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</si>
  <si>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H12</t>
    </r>
  </si>
  <si>
    <t>Posolda Lukáš</t>
  </si>
  <si>
    <t>Vošvrda Václav</t>
  </si>
  <si>
    <t>Brož Jiří</t>
  </si>
  <si>
    <t>Vrbata Alan</t>
  </si>
  <si>
    <t>Urbanec Patrik</t>
  </si>
  <si>
    <t>Plůcha Petr</t>
  </si>
  <si>
    <t>Teplý Martin</t>
  </si>
  <si>
    <t>Šimek Oldřich</t>
  </si>
  <si>
    <t>Řehák Jan</t>
  </si>
  <si>
    <t>Zollmann David</t>
  </si>
  <si>
    <t>Paukert Adam</t>
  </si>
  <si>
    <t>Vejvoda Martin</t>
  </si>
  <si>
    <t>Volf Jaromír</t>
  </si>
  <si>
    <t>Wohanka Antonín</t>
  </si>
  <si>
    <t>Čihák Matěj</t>
  </si>
  <si>
    <t>Pavelec Daniel</t>
  </si>
  <si>
    <t>Fajstavr Jiří</t>
  </si>
  <si>
    <t>Podstata Oskar</t>
  </si>
  <si>
    <r>
      <rPr>
        <sz val="16"/>
        <color rgb="FF000000"/>
        <rFont val="Arial"/>
        <charset val="1"/>
      </rPr>
      <t xml:space="preserve">Podkrkonošská liga žactva    </t>
    </r>
    <r>
      <rPr>
        <b/>
        <sz val="16"/>
        <color rgb="FF000000"/>
        <rFont val="Arial"/>
        <charset val="1"/>
      </rPr>
      <t xml:space="preserve"> (PLŽ)           </t>
    </r>
    <r>
      <rPr>
        <b/>
        <sz val="16"/>
        <color rgb="FFFFFF00"/>
        <rFont val="Arial"/>
        <charset val="1"/>
      </rPr>
      <t xml:space="preserve">  H14</t>
    </r>
  </si>
  <si>
    <t>Škorpil Marek</t>
  </si>
  <si>
    <t>Kutlvašr Vladimír</t>
  </si>
  <si>
    <t>Brož Jindřich</t>
  </si>
  <si>
    <t>Saifrt Matěj</t>
  </si>
  <si>
    <t>Gottstein Matouš</t>
  </si>
  <si>
    <t>Čihák Jakub</t>
  </si>
  <si>
    <t>Novák Vojtěch</t>
  </si>
  <si>
    <t>Hanousek Jan</t>
  </si>
  <si>
    <t>Ticháček Jáchym</t>
  </si>
  <si>
    <t>Kuklík Tobiáš</t>
  </si>
  <si>
    <t>Jindra Antonín</t>
  </si>
  <si>
    <t>Matějec Jonáš</t>
  </si>
  <si>
    <t>Hauschwitz Roman</t>
  </si>
  <si>
    <t>Kvášovský Filip</t>
  </si>
  <si>
    <t>Gál Robert</t>
  </si>
  <si>
    <t>Polák Vlastimil</t>
  </si>
  <si>
    <t>Červinka Vojtěch</t>
  </si>
  <si>
    <t>Vlk Adam</t>
  </si>
  <si>
    <t>D10</t>
  </si>
  <si>
    <t>D12</t>
  </si>
  <si>
    <t>D14</t>
  </si>
  <si>
    <t>H10</t>
  </si>
  <si>
    <t>H12</t>
  </si>
  <si>
    <t>H14</t>
  </si>
  <si>
    <t>Hanušová Markéta</t>
  </si>
  <si>
    <t>Bernard Jonatán</t>
  </si>
  <si>
    <t>Kynčlová Anna</t>
  </si>
  <si>
    <t>Kopecký Mikuláš</t>
  </si>
  <si>
    <t>Spilka Petr</t>
  </si>
  <si>
    <t>Kazdová Rozálie</t>
  </si>
  <si>
    <t>Kotyk Šimon</t>
  </si>
  <si>
    <t>Čivrná Eliška</t>
  </si>
  <si>
    <t>Retka Jakub</t>
  </si>
  <si>
    <t>Pavelec Michal</t>
  </si>
  <si>
    <t>Spilková Magdalena</t>
  </si>
  <si>
    <t>Hančová Karolina</t>
  </si>
  <si>
    <t>Podlipný  Filip</t>
  </si>
  <si>
    <t>Pešek Ondřej</t>
  </si>
  <si>
    <t>Vltavská Eliška</t>
  </si>
  <si>
    <t>Mužná Josefína</t>
  </si>
  <si>
    <t>Valenta Jakub</t>
  </si>
  <si>
    <t>Buďárková Natálie</t>
  </si>
  <si>
    <t>Podlipná Klára</t>
  </si>
  <si>
    <t>Hamáčková Amálie</t>
  </si>
  <si>
    <t>Čapek Karel</t>
  </si>
  <si>
    <t>Kubát Vojtěch</t>
  </si>
  <si>
    <t>Mejsnar Jan</t>
  </si>
  <si>
    <t>Erben Hynek</t>
  </si>
  <si>
    <t>Movchanskaya Marie</t>
  </si>
  <si>
    <t>Jirsová Tereza</t>
  </si>
  <si>
    <t>Lasík Martin</t>
  </si>
  <si>
    <t>Kolátor Štěpán</t>
  </si>
  <si>
    <t>Kutrvašr Vladimír</t>
  </si>
  <si>
    <t>Bernard Mikuláš</t>
  </si>
  <si>
    <t>Zahrádková Anna</t>
  </si>
  <si>
    <t>Chrástová Barbora</t>
  </si>
  <si>
    <t>Kobík Kryštof</t>
  </si>
  <si>
    <t>Fajglová Kristýna</t>
  </si>
  <si>
    <t xml:space="preserve">Brož Jindřich </t>
  </si>
  <si>
    <t>Chovancová Magdalena</t>
  </si>
  <si>
    <t>Vyziblová Viktorie</t>
  </si>
  <si>
    <t>Vlach Antonín</t>
  </si>
  <si>
    <t>Červinka Volta</t>
  </si>
  <si>
    <t>Karásek Šimon</t>
  </si>
  <si>
    <t>Hainiš Pavel</t>
  </si>
  <si>
    <t>Saturová Eliška</t>
  </si>
  <si>
    <t>Antonín Jindra</t>
  </si>
  <si>
    <t>Polánecká Anežka</t>
  </si>
  <si>
    <t>Jakubec Jan</t>
  </si>
  <si>
    <t>Jiřík Marek</t>
  </si>
  <si>
    <t>John Martin</t>
  </si>
  <si>
    <t>Romančuk Juliana</t>
  </si>
  <si>
    <t>Satur Jakub</t>
  </si>
  <si>
    <t>Hořejš Vojtěch</t>
  </si>
  <si>
    <t>Kultvašr Vladimír</t>
  </si>
  <si>
    <t>Lasík Patrik</t>
  </si>
  <si>
    <t>Holman Matouš</t>
  </si>
  <si>
    <t>Bodovací tabulka</t>
  </si>
  <si>
    <t xml:space="preserve">místo </t>
  </si>
  <si>
    <t>body</t>
  </si>
  <si>
    <t>Časová značka</t>
  </si>
  <si>
    <t>Připomínka k...</t>
  </si>
  <si>
    <t>Připomínka</t>
  </si>
  <si>
    <t>E-mailová adresa</t>
  </si>
  <si>
    <t>Email:(slouží pouze k prevenci spamu)</t>
  </si>
  <si>
    <t>Prosím, mohli byste započítat Janu Hanouskovi (SJC) do celkové tabulky H12 první závod v Hořicích. Včerejší závod na Benecku se dětem moc líbil, děkujeme!!! Radka Hanousková</t>
  </si>
  <si>
    <t>radkajonas@email.cz</t>
  </si>
  <si>
    <t xml:space="preserve">Dobrý den, u Hakenová Kateřina není započítán první závod z 3.5., prosím opravte
	</t>
  </si>
  <si>
    <t>adam@haken.cz</t>
  </si>
  <si>
    <t>Připomínky: https://forms.gle/HLnBmAZo1MCQp4Z55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</si>
</sst>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"/>
    <numFmt numFmtId="165" formatCode="#,##0\."/>
    <numFmt numFmtId="166" formatCode="d/m/yyyy\ h:mm:ss"/>
  </numFmts>
  <fonts count="26" x14ac:knownFonts="1">
    <font>
      <sz val="10"/>
      <color rgb="FF000000"/>
      <name val="Arial"/>
      <charset val="1"/>
    </font>
    <font>
      <sz val="10"/>
      <color rgb="FFFF0000"/>
      <name val="Arial"/>
      <charset val="1"/>
    </font>
    <font>
      <sz val="10"/>
      <color rgb="FF0000FF"/>
      <name val="Arial"/>
      <charset val="1"/>
    </font>
    <font>
      <b/>
      <sz val="10"/>
      <color rgb="FF339966"/>
      <name val="Arial"/>
      <charset val="1"/>
    </font>
    <font>
      <b/>
      <sz val="10"/>
      <color rgb="FF000000"/>
      <name val="Arial"/>
      <charset val="1"/>
    </font>
    <font>
      <b/>
      <sz val="10"/>
      <color rgb="FF008000"/>
      <name val="Arial"/>
      <charset val="1"/>
    </font>
    <font>
      <b/>
      <sz val="13"/>
      <color rgb="FF000000"/>
      <name val="Arial"/>
      <charset val="1"/>
    </font>
    <font>
      <sz val="16"/>
      <color rgb="FF000000"/>
      <name val="Arial"/>
      <charset val="1"/>
    </font>
    <font>
      <b/>
      <sz val="16"/>
      <color rgb="FF000000"/>
      <name val="Arial"/>
      <charset val="1"/>
    </font>
    <font>
      <b/>
      <sz val="16"/>
      <color rgb="FFFFFF00"/>
      <name val="Arial"/>
      <charset val="1"/>
    </font>
    <font>
      <sz val="14"/>
      <color rgb="FF000000"/>
      <name val="Arial"/>
      <charset val="1"/>
    </font>
    <font>
      <b/>
      <sz val="8"/>
      <color rgb="FF000000"/>
      <name val="Arial"/>
      <charset val="1"/>
    </font>
    <font>
      <b/>
      <sz val="7"/>
      <color rgb="FF000000"/>
      <name val="Arial"/>
      <charset val="1"/>
    </font>
    <font>
      <sz val="11"/>
      <color rgb="FF000000"/>
      <name val="Arial"/>
      <charset val="1"/>
    </font>
    <font>
      <b/>
      <sz val="12"/>
      <color rgb="FFFFFFFF"/>
      <name val="Arial"/>
      <charset val="1"/>
    </font>
    <font>
      <b/>
      <sz val="10"/>
      <color rgb="FFFFFFFF"/>
      <name val="Arial"/>
      <charset val="1"/>
    </font>
    <font>
      <b/>
      <sz val="10"/>
      <color rgb="FF0000FF"/>
      <name val="Arial"/>
      <charset val="1"/>
    </font>
    <font>
      <b/>
      <sz val="14"/>
      <color rgb="FF000000"/>
      <name val="Arial"/>
      <charset val="1"/>
    </font>
    <font>
      <b/>
      <sz val="14"/>
      <color rgb="FF000000"/>
      <name val="Arial CE"/>
      <family val="2"/>
      <charset val="238"/>
    </font>
    <font>
      <u/>
      <sz val="11"/>
      <color rgb="FF1155CC"/>
      <name val="Inconsolata"/>
      <charset val="1"/>
    </font>
    <font>
      <b/>
      <sz val="9"/>
      <color rgb="FFFF0000"/>
      <name val="Arial"/>
      <charset val="1"/>
    </font>
    <font>
      <b/>
      <sz val="10"/>
      <color rgb="FFFF0000"/>
      <name val="Arial"/>
      <charset val="1"/>
    </font>
    <font>
      <sz val="12"/>
      <color rgb="FF000000"/>
      <name val="Arial"/>
      <charset val="1"/>
    </font>
    <font>
      <sz val="8"/>
      <name val="Arial"/>
      <charset val="1"/>
    </font>
    <font>
      <u/>
      <sz val="11"/>
      <color rgb="FF1155CC"/>
      <name val="Inconsolata"/>
      <family val="3"/>
      <charset val="238"/>
    </font>
    <font>
      <u/>
      <sz val="10"/>
      <color rgb="FF1155CC"/>
      <name val="Inconsolata"/>
      <family val="3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00CCFF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CC99"/>
        <bgColor rgb="FFC0C0C0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1" fontId="17" fillId="10" borderId="12" xfId="0" applyNumberFormat="1" applyFont="1" applyFill="1" applyBorder="1" applyAlignment="1">
      <alignment horizontal="center" vertical="center"/>
    </xf>
    <xf numFmtId="1" fontId="17" fillId="9" borderId="13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vertical="center" shrinkToFit="1"/>
    </xf>
    <xf numFmtId="0" fontId="14" fillId="6" borderId="8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textRotation="255"/>
    </xf>
    <xf numFmtId="0" fontId="11" fillId="4" borderId="6" xfId="0" applyFont="1" applyFill="1" applyBorder="1" applyAlignment="1">
      <alignment horizontal="center" vertical="center" textRotation="255"/>
    </xf>
    <xf numFmtId="0" fontId="4" fillId="4" borderId="6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/>
    </xf>
    <xf numFmtId="165" fontId="16" fillId="8" borderId="11" xfId="0" applyNumberFormat="1" applyFont="1" applyFill="1" applyBorder="1" applyAlignment="1">
      <alignment horizontal="center"/>
    </xf>
    <xf numFmtId="3" fontId="20" fillId="7" borderId="15" xfId="0" applyNumberFormat="1" applyFont="1" applyFill="1" applyBorder="1" applyAlignment="1">
      <alignment horizontal="center"/>
    </xf>
    <xf numFmtId="3" fontId="20" fillId="8" borderId="15" xfId="0" applyNumberFormat="1" applyFont="1" applyFill="1" applyBorder="1" applyAlignment="1">
      <alignment horizontal="center"/>
    </xf>
    <xf numFmtId="0" fontId="21" fillId="0" borderId="0" xfId="0" applyFont="1"/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/>
    <xf numFmtId="1" fontId="13" fillId="0" borderId="0" xfId="0" applyNumberFormat="1" applyFont="1"/>
    <xf numFmtId="0" fontId="22" fillId="0" borderId="0" xfId="0" applyFont="1"/>
    <xf numFmtId="0" fontId="0" fillId="0" borderId="29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6" fontId="13" fillId="0" borderId="0" xfId="0" applyNumberFormat="1" applyFont="1"/>
    <xf numFmtId="0" fontId="13" fillId="0" borderId="0" xfId="0" applyFont="1" applyAlignment="1">
      <alignment wrapText="1"/>
    </xf>
    <xf numFmtId="1" fontId="18" fillId="5" borderId="14" xfId="0" applyNumberFormat="1" applyFont="1" applyFill="1" applyBorder="1" applyAlignment="1">
      <alignment horizontal="center" vertical="center"/>
    </xf>
    <xf numFmtId="1" fontId="17" fillId="5" borderId="14" xfId="0" applyNumberFormat="1" applyFont="1" applyFill="1" applyBorder="1" applyAlignment="1">
      <alignment horizontal="center" vertical="center"/>
    </xf>
    <xf numFmtId="1" fontId="17" fillId="9" borderId="16" xfId="0" applyNumberFormat="1" applyFont="1" applyFill="1" applyBorder="1" applyAlignment="1">
      <alignment horizontal="center" vertical="center"/>
    </xf>
    <xf numFmtId="1" fontId="17" fillId="10" borderId="17" xfId="0" applyNumberFormat="1" applyFont="1" applyFill="1" applyBorder="1" applyAlignment="1">
      <alignment horizontal="center" vertical="center"/>
    </xf>
    <xf numFmtId="1" fontId="17" fillId="10" borderId="18" xfId="0" applyNumberFormat="1" applyFont="1" applyFill="1" applyBorder="1" applyAlignment="1">
      <alignment horizontal="center" vertical="center"/>
    </xf>
    <xf numFmtId="1" fontId="18" fillId="5" borderId="12" xfId="0" applyNumberFormat="1" applyFon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1" fontId="17" fillId="9" borderId="20" xfId="0" applyNumberFormat="1" applyFont="1" applyFill="1" applyBorder="1" applyAlignment="1">
      <alignment horizontal="center" vertical="center"/>
    </xf>
    <xf numFmtId="1" fontId="17" fillId="10" borderId="21" xfId="0" applyNumberFormat="1" applyFont="1" applyFill="1" applyBorder="1" applyAlignment="1">
      <alignment horizontal="center" vertical="center"/>
    </xf>
    <xf numFmtId="1" fontId="18" fillId="5" borderId="19" xfId="0" applyNumberFormat="1" applyFont="1" applyFill="1" applyBorder="1" applyAlignment="1">
      <alignment horizontal="center" vertical="center"/>
    </xf>
    <xf numFmtId="1" fontId="18" fillId="5" borderId="22" xfId="0" applyNumberFormat="1" applyFont="1" applyFill="1" applyBorder="1" applyAlignment="1">
      <alignment horizontal="center" vertical="center"/>
    </xf>
    <xf numFmtId="1" fontId="18" fillId="5" borderId="23" xfId="0" applyNumberFormat="1" applyFont="1" applyFill="1" applyBorder="1" applyAlignment="1">
      <alignment horizontal="center" vertical="center"/>
    </xf>
    <xf numFmtId="1" fontId="17" fillId="5" borderId="24" xfId="0" applyNumberFormat="1" applyFont="1" applyFill="1" applyBorder="1" applyAlignment="1">
      <alignment horizontal="center" vertical="center"/>
    </xf>
    <xf numFmtId="1" fontId="17" fillId="9" borderId="25" xfId="0" applyNumberFormat="1" applyFont="1" applyFill="1" applyBorder="1" applyAlignment="1">
      <alignment horizontal="center" vertical="center"/>
    </xf>
    <xf numFmtId="1" fontId="17" fillId="10" borderId="26" xfId="0" applyNumberFormat="1" applyFont="1" applyFill="1" applyBorder="1" applyAlignment="1">
      <alignment horizontal="center" vertical="center"/>
    </xf>
    <xf numFmtId="1" fontId="18" fillId="5" borderId="27" xfId="0" applyNumberFormat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textRotation="255"/>
    </xf>
    <xf numFmtId="0" fontId="15" fillId="6" borderId="9" xfId="0" applyFont="1" applyFill="1" applyBorder="1" applyAlignment="1">
      <alignment vertical="center" shrinkToFit="1"/>
    </xf>
    <xf numFmtId="0" fontId="19" fillId="0" borderId="0" xfId="0" applyFont="1" applyFill="1"/>
    <xf numFmtId="0" fontId="0" fillId="0" borderId="0" xfId="0" applyFill="1"/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13" fillId="0" borderId="0" xfId="0" applyFont="1" applyFill="1"/>
    <xf numFmtId="0" fontId="2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pageSetUpPr fitToPage="1"/>
  </sheetPr>
  <dimension ref="A1:S1000"/>
  <sheetViews>
    <sheetView tabSelected="1"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4" width="7" customWidth="1"/>
    <col min="15" max="15" width="7.88671875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3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9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9"/>
      <c r="M4" s="9"/>
      <c r="N4" s="9"/>
      <c r="O4" s="9"/>
      <c r="R4" s="18"/>
      <c r="S4" s="19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1">
        <v>45174</v>
      </c>
      <c r="I5" s="20">
        <v>45181</v>
      </c>
      <c r="J5" s="20">
        <v>45188</v>
      </c>
      <c r="K5" s="20">
        <v>45209</v>
      </c>
      <c r="L5" s="9"/>
      <c r="M5" s="9"/>
      <c r="N5" s="9"/>
      <c r="O5" s="9"/>
    </row>
    <row r="6" spans="1:19" ht="15" customHeight="1" x14ac:dyDescent="0.45">
      <c r="B6" s="6" t="s">
        <v>16</v>
      </c>
      <c r="C6" s="5" t="s">
        <v>17</v>
      </c>
      <c r="D6" s="4" t="s">
        <v>18</v>
      </c>
      <c r="E6" s="22">
        <v>1</v>
      </c>
      <c r="F6" s="22">
        <v>2</v>
      </c>
      <c r="G6" s="22">
        <v>2</v>
      </c>
      <c r="H6" s="22">
        <v>1</v>
      </c>
      <c r="I6" s="22"/>
      <c r="J6" s="22"/>
      <c r="K6" s="23"/>
      <c r="L6" s="3">
        <f>IF(N6&lt;=4,SUM(E7:K7),LARGE(E7:K7,1)+LARGE(E7:K7,2)+LARGE(E7:K7,3)+LARGE(E7:K7,4))</f>
        <v>190</v>
      </c>
      <c r="M6" s="2">
        <f>SUM(E7:K7)</f>
        <v>190</v>
      </c>
      <c r="N6" s="1">
        <f>COUNT(E7:K7)</f>
        <v>4</v>
      </c>
      <c r="O6" s="37" t="s">
        <v>16</v>
      </c>
      <c r="P6" s="61"/>
      <c r="Q6" s="55"/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>
        <f>IFERROR(VLOOKUP(F6, Bodování!$B$4:$C$53, 2), "")</f>
        <v>45</v>
      </c>
      <c r="G7" s="24">
        <f>IFERROR(VLOOKUP(G6, Bodování!$B$4:$C$53, 2), "")</f>
        <v>45</v>
      </c>
      <c r="H7" s="24">
        <f>IFERROR(VLOOKUP(H6, Bodování!$B$4:$C$53, 2), "")</f>
        <v>50</v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1"/>
      <c r="O7" s="37"/>
    </row>
    <row r="8" spans="1:19" ht="15" customHeight="1" x14ac:dyDescent="0.25">
      <c r="B8" s="6" t="s">
        <v>19</v>
      </c>
      <c r="C8" s="5" t="s">
        <v>20</v>
      </c>
      <c r="D8" s="4" t="s">
        <v>21</v>
      </c>
      <c r="E8" s="22">
        <v>2</v>
      </c>
      <c r="F8" s="22"/>
      <c r="G8" s="22">
        <v>3</v>
      </c>
      <c r="H8" s="22">
        <v>5</v>
      </c>
      <c r="I8" s="22"/>
      <c r="J8" s="22"/>
      <c r="K8" s="23"/>
      <c r="L8" s="38">
        <f>IF(N8&lt;=4,SUM(E9:K9),LARGE(E9:K9,1)+LARGE(E9:K9,2)+LARGE(E9:K9,3)+LARGE(E9:K9,4))</f>
        <v>118</v>
      </c>
      <c r="M8" s="39">
        <f>SUM(E9:K9)</f>
        <v>118</v>
      </c>
      <c r="N8" s="40">
        <f>COUNT(E9:K9)</f>
        <v>3</v>
      </c>
      <c r="O8" s="37" t="s">
        <v>22</v>
      </c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 t="str">
        <f>IFERROR(VLOOKUP(F8, Bodování!$B$4:$C$53, 2), "")</f>
        <v/>
      </c>
      <c r="G9" s="24">
        <f>IFERROR(VLOOKUP(G8, Bodování!$B$4:$C$53, 2), "")</f>
        <v>41</v>
      </c>
      <c r="H9" s="24">
        <f>IFERROR(VLOOKUP(H8, Bodování!$B$4:$C$53, 2), "")</f>
        <v>32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39"/>
      <c r="N9" s="40"/>
      <c r="O9" s="37"/>
      <c r="P9" s="26"/>
      <c r="Q9" s="26"/>
      <c r="R9" s="26"/>
      <c r="S9" s="26"/>
    </row>
    <row r="10" spans="1:19" ht="15" customHeight="1" x14ac:dyDescent="0.25">
      <c r="B10" s="6" t="s">
        <v>23</v>
      </c>
      <c r="C10" s="5" t="s">
        <v>24</v>
      </c>
      <c r="D10" s="4" t="s">
        <v>18</v>
      </c>
      <c r="E10" s="22">
        <v>3</v>
      </c>
      <c r="F10" s="22">
        <v>4</v>
      </c>
      <c r="G10" s="22">
        <v>5</v>
      </c>
      <c r="H10" s="22">
        <v>7</v>
      </c>
      <c r="I10" s="22"/>
      <c r="J10" s="22"/>
      <c r="K10" s="23"/>
      <c r="L10" s="3">
        <f>IF(N10&lt;=4,SUM(E11:K11),LARGE(E11:K11,1)+LARGE(E11:K11,2)+LARGE(E11:K11,3)+LARGE(E11:K11,4))</f>
        <v>134</v>
      </c>
      <c r="M10" s="2">
        <f>SUM(E11:K11)</f>
        <v>134</v>
      </c>
      <c r="N10" s="41">
        <f>COUNT(E11:K11)</f>
        <v>4</v>
      </c>
      <c r="O10" s="42" t="s">
        <v>23</v>
      </c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>
        <f>IFERROR(VLOOKUP(F10, Bodování!$B$4:$C$53, 2), "")</f>
        <v>36</v>
      </c>
      <c r="G11" s="24">
        <f>IFERROR(VLOOKUP(G10, Bodování!$B$4:$C$53, 2), "")</f>
        <v>32</v>
      </c>
      <c r="H11" s="24">
        <f>IFERROR(VLOOKUP(H10, Bodování!$B$4:$C$53, 2), "")</f>
        <v>25</v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26"/>
      <c r="Q11" s="26"/>
      <c r="R11" s="26"/>
      <c r="S11" s="26"/>
    </row>
    <row r="12" spans="1:19" ht="15" customHeight="1" x14ac:dyDescent="0.25">
      <c r="B12" s="6" t="s">
        <v>25</v>
      </c>
      <c r="C12" s="5" t="s">
        <v>26</v>
      </c>
      <c r="D12" s="4" t="s">
        <v>27</v>
      </c>
      <c r="E12" s="22">
        <v>4</v>
      </c>
      <c r="F12" s="22">
        <v>6</v>
      </c>
      <c r="G12" s="22">
        <v>4</v>
      </c>
      <c r="H12" s="22">
        <v>4</v>
      </c>
      <c r="I12" s="22"/>
      <c r="J12" s="22"/>
      <c r="K12" s="23"/>
      <c r="L12" s="3">
        <f>IF(N12&lt;=4,SUM(E13:K13),LARGE(E13:K13,1)+LARGE(E13:K13,2)+LARGE(E13:K13,3)+LARGE(E13:K13,4))</f>
        <v>136</v>
      </c>
      <c r="M12" s="2">
        <f>SUM(E13:K13)</f>
        <v>136</v>
      </c>
      <c r="N12" s="41">
        <f>COUNT(E13:K13)</f>
        <v>4</v>
      </c>
      <c r="O12" s="42" t="s">
        <v>19</v>
      </c>
      <c r="R12" s="27"/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>
        <f>IFERROR(VLOOKUP(F12, Bodování!$B$4:$C$53, 2), "")</f>
        <v>28</v>
      </c>
      <c r="G13" s="24">
        <f>IFERROR(VLOOKUP(G12, Bodování!$B$4:$C$53, 2), "")</f>
        <v>36</v>
      </c>
      <c r="H13" s="24">
        <f>IFERROR(VLOOKUP(H12, Bodování!$B$4:$C$53, 2), "")</f>
        <v>36</v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26"/>
      <c r="Q13" s="26"/>
      <c r="R13" s="26"/>
      <c r="S13" s="26"/>
    </row>
    <row r="14" spans="1:19" ht="15" customHeight="1" x14ac:dyDescent="0.25">
      <c r="B14" s="6" t="s">
        <v>22</v>
      </c>
      <c r="C14" s="5" t="s">
        <v>28</v>
      </c>
      <c r="D14" s="4" t="s">
        <v>29</v>
      </c>
      <c r="E14" s="22">
        <v>5</v>
      </c>
      <c r="F14" s="22">
        <v>5</v>
      </c>
      <c r="G14" s="22"/>
      <c r="H14" s="22">
        <v>10</v>
      </c>
      <c r="I14" s="22"/>
      <c r="J14" s="22"/>
      <c r="K14" s="23"/>
      <c r="L14" s="43">
        <f>IF(N14&lt;=4,SUM(E15:K15),LARGE(E15:K15,1)+LARGE(E15:K15,2)+LARGE(E15:K15,3)+LARGE(E15:K15,4))</f>
        <v>80</v>
      </c>
      <c r="M14" s="44">
        <f>SUM(E15:K15)</f>
        <v>80</v>
      </c>
      <c r="N14" s="45">
        <f>COUNT(E15:K15)</f>
        <v>3</v>
      </c>
      <c r="O14" s="46" t="s">
        <v>30</v>
      </c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32</v>
      </c>
      <c r="G15" s="24" t="str">
        <f>IFERROR(VLOOKUP(G14, Bodování!$B$4:$C$53, 2), "")</f>
        <v/>
      </c>
      <c r="H15" s="24">
        <f>IFERROR(VLOOKUP(H14, Bodování!$B$4:$C$53, 2), "")</f>
        <v>16</v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26"/>
      <c r="Q15" s="26"/>
      <c r="R15" s="26"/>
      <c r="S15" s="26"/>
    </row>
    <row r="16" spans="1:19" ht="15" customHeight="1" x14ac:dyDescent="0.25">
      <c r="B16" s="6" t="s">
        <v>31</v>
      </c>
      <c r="C16" s="5" t="s">
        <v>32</v>
      </c>
      <c r="D16" s="4" t="s">
        <v>29</v>
      </c>
      <c r="E16" s="22">
        <v>6</v>
      </c>
      <c r="F16" s="22">
        <v>8</v>
      </c>
      <c r="G16" s="22">
        <v>4</v>
      </c>
      <c r="H16" s="22">
        <v>6</v>
      </c>
      <c r="I16" s="22"/>
      <c r="J16" s="22"/>
      <c r="K16" s="23"/>
      <c r="L16" s="3">
        <f>IF(N16&lt;=4,SUM(E17:K17),LARGE(E17:K17,1)+LARGE(E17:K17,2)+LARGE(E17:K17,3)+LARGE(E17:K17,4))</f>
        <v>114</v>
      </c>
      <c r="M16" s="2">
        <f>SUM(E17:K17)</f>
        <v>114</v>
      </c>
      <c r="N16" s="41">
        <f>COUNT(E17:K17)</f>
        <v>4</v>
      </c>
      <c r="O16" s="42" t="s">
        <v>31</v>
      </c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>
        <f>IFERROR(VLOOKUP(F16, Bodování!$B$4:$C$53, 2), "")</f>
        <v>22</v>
      </c>
      <c r="G17" s="24">
        <f>IFERROR(VLOOKUP(G16, Bodování!$B$4:$C$53, 2), "")</f>
        <v>36</v>
      </c>
      <c r="H17" s="24">
        <f>IFERROR(VLOOKUP(H16, Bodování!$B$4:$C$53, 2), "")</f>
        <v>28</v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26"/>
      <c r="Q17" s="26"/>
      <c r="R17" s="26"/>
      <c r="S17" s="26"/>
    </row>
    <row r="18" spans="1:19" ht="15" customHeight="1" x14ac:dyDescent="0.25">
      <c r="B18" s="6" t="s">
        <v>33</v>
      </c>
      <c r="C18" s="5" t="s">
        <v>34</v>
      </c>
      <c r="D18" s="4" t="s">
        <v>21</v>
      </c>
      <c r="E18" s="22">
        <v>7</v>
      </c>
      <c r="F18" s="22"/>
      <c r="G18" s="22">
        <v>7</v>
      </c>
      <c r="H18" s="22"/>
      <c r="I18" s="22"/>
      <c r="J18" s="22"/>
      <c r="K18" s="23"/>
      <c r="L18" s="3">
        <f>IF(N18&lt;=4,SUM(E19:K19),LARGE(E19:K19,1)+LARGE(E19:K19,2)+LARGE(E19:K19,3)+LARGE(E19:K19,4))</f>
        <v>50</v>
      </c>
      <c r="M18" s="2">
        <f>SUM(E19:K19)</f>
        <v>50</v>
      </c>
      <c r="N18" s="41">
        <f>COUNT(E19:K19)</f>
        <v>2</v>
      </c>
      <c r="O18" s="42" t="s">
        <v>35</v>
      </c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 t="str">
        <f>IFERROR(VLOOKUP(F18, Bodování!$B$4:$C$53, 2), "")</f>
        <v/>
      </c>
      <c r="G19" s="24">
        <f>IFERROR(VLOOKUP(G18, Bodování!$B$4:$C$53, 2), "")</f>
        <v>25</v>
      </c>
      <c r="H19" s="24" t="str">
        <f>IFERROR(VLOOKUP(H18, Bodování!$B$4:$C$53, 2), "")</f>
        <v/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26"/>
      <c r="Q19" s="28"/>
      <c r="R19" s="26"/>
      <c r="S19" s="26"/>
    </row>
    <row r="20" spans="1:19" ht="15" customHeight="1" x14ac:dyDescent="0.25">
      <c r="B20" s="6" t="s">
        <v>30</v>
      </c>
      <c r="C20" s="5" t="s">
        <v>36</v>
      </c>
      <c r="D20" s="4" t="s">
        <v>21</v>
      </c>
      <c r="E20" s="22">
        <v>8</v>
      </c>
      <c r="F20" s="22"/>
      <c r="G20" s="22">
        <v>9</v>
      </c>
      <c r="H20" s="22"/>
      <c r="I20" s="22"/>
      <c r="J20" s="22"/>
      <c r="K20" s="23"/>
      <c r="L20" s="3">
        <f>IF(N20&lt;=4,SUM(E21:K21),LARGE(E21:K21,1)+LARGE(E21:K21,2)+LARGE(E21:K21,3)+LARGE(E21:K21,4))</f>
        <v>41</v>
      </c>
      <c r="M20" s="2">
        <f>SUM(E21:K21)</f>
        <v>41</v>
      </c>
      <c r="N20" s="41">
        <f>COUNT(E21:K21)</f>
        <v>2</v>
      </c>
      <c r="O20" s="42" t="s">
        <v>37</v>
      </c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 t="str">
        <f>IFERROR(VLOOKUP(F20, Bodování!$B$4:$C$53, 2), "")</f>
        <v/>
      </c>
      <c r="G21" s="24">
        <f>IFERROR(VLOOKUP(G20, Bodování!$B$4:$C$53, 2), "")</f>
        <v>19</v>
      </c>
      <c r="H21" s="24" t="str">
        <f>IFERROR(VLOOKUP(H20, Bodování!$B$4:$C$53, 2), "")</f>
        <v/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26"/>
      <c r="Q21" s="26"/>
      <c r="R21" s="26"/>
      <c r="S21" s="26"/>
    </row>
    <row r="22" spans="1:19" ht="15" customHeight="1" x14ac:dyDescent="0.25">
      <c r="B22" s="6" t="s">
        <v>38</v>
      </c>
      <c r="C22" s="5" t="s">
        <v>39</v>
      </c>
      <c r="D22" s="4" t="s">
        <v>18</v>
      </c>
      <c r="E22" s="22">
        <v>9</v>
      </c>
      <c r="F22" s="22">
        <v>3</v>
      </c>
      <c r="G22" s="22">
        <v>8</v>
      </c>
      <c r="H22" s="22">
        <v>3</v>
      </c>
      <c r="I22" s="22"/>
      <c r="J22" s="22"/>
      <c r="K22" s="23"/>
      <c r="L22" s="3">
        <f>IF(N22&lt;=4,SUM(E23:K23),LARGE(E23:K23,1)+LARGE(E23:K23,2)+LARGE(E23:K23,3)+LARGE(E23:K23,4))</f>
        <v>123</v>
      </c>
      <c r="M22" s="2">
        <f>SUM(E23:K23)</f>
        <v>123</v>
      </c>
      <c r="N22" s="41">
        <f>COUNT(E23:K23)</f>
        <v>4</v>
      </c>
      <c r="O22" s="42" t="s">
        <v>25</v>
      </c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>
        <f>IFERROR(VLOOKUP(F22, Bodování!$B$4:$C$53, 2), "")</f>
        <v>41</v>
      </c>
      <c r="G23" s="24">
        <f>IFERROR(VLOOKUP(G22, Bodování!$B$4:$C$53, 2), "")</f>
        <v>22</v>
      </c>
      <c r="H23" s="24">
        <f>IFERROR(VLOOKUP(H22, Bodování!$B$4:$C$53, 2), "")</f>
        <v>41</v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26"/>
      <c r="Q23" s="26"/>
      <c r="R23" s="26"/>
      <c r="S23" s="26"/>
    </row>
    <row r="24" spans="1:19" ht="15" customHeight="1" x14ac:dyDescent="0.25">
      <c r="B24" s="6" t="s">
        <v>35</v>
      </c>
      <c r="C24" s="5" t="s">
        <v>40</v>
      </c>
      <c r="D24" s="4" t="s">
        <v>41</v>
      </c>
      <c r="E24" s="22"/>
      <c r="F24" s="22">
        <v>1</v>
      </c>
      <c r="G24" s="22"/>
      <c r="H24" s="22">
        <v>2</v>
      </c>
      <c r="I24" s="22"/>
      <c r="J24" s="22"/>
      <c r="K24" s="23"/>
      <c r="L24" s="3">
        <f>IF(N24&lt;=4,SUM(E25:K25),LARGE(E25:K25,1)+LARGE(E25:K25,2)+LARGE(E25:K25,3)+LARGE(E25:K25,4))</f>
        <v>95</v>
      </c>
      <c r="M24" s="2">
        <f>SUM(E25:K25)</f>
        <v>95</v>
      </c>
      <c r="N24" s="41">
        <f>COUNT(E25:K25)</f>
        <v>2</v>
      </c>
      <c r="O24" s="42" t="s">
        <v>33</v>
      </c>
    </row>
    <row r="25" spans="1:19" ht="15" customHeight="1" x14ac:dyDescent="0.25">
      <c r="A25" s="26"/>
      <c r="B25" s="6"/>
      <c r="C25" s="5"/>
      <c r="D25" s="4"/>
      <c r="E25" s="24" t="str">
        <f>IFERROR(VLOOKUP(E24, Bodování!$B$4:$C$53, 2), "")</f>
        <v/>
      </c>
      <c r="F25" s="24">
        <f>IFERROR(VLOOKUP(F24, Bodování!$B$4:$C$53, 2), "")</f>
        <v>50</v>
      </c>
      <c r="G25" s="24" t="str">
        <f>IFERROR(VLOOKUP(G24, Bodování!$B$4:$C$53, 2), "")</f>
        <v/>
      </c>
      <c r="H25" s="24">
        <f>IFERROR(VLOOKUP(H24, Bodování!$B$4:$C$53, 2), "")</f>
        <v>45</v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26"/>
      <c r="Q25" s="26"/>
      <c r="R25" s="26"/>
      <c r="S25" s="26"/>
    </row>
    <row r="26" spans="1:19" ht="15" customHeight="1" x14ac:dyDescent="0.25">
      <c r="B26" s="6" t="s">
        <v>37</v>
      </c>
      <c r="C26" s="5" t="s">
        <v>42</v>
      </c>
      <c r="D26" s="4" t="s">
        <v>43</v>
      </c>
      <c r="E26" s="22"/>
      <c r="F26" s="22">
        <v>7</v>
      </c>
      <c r="G26" s="22">
        <v>1</v>
      </c>
      <c r="H26" s="22"/>
      <c r="I26" s="22"/>
      <c r="J26" s="22"/>
      <c r="K26" s="23"/>
      <c r="L26" s="3">
        <f>IF(N26&lt;=4,SUM(E27:K27),LARGE(E27:K27,1)+LARGE(E27:K27,2)+LARGE(E27:K27,3)+LARGE(E27:K27,4))</f>
        <v>75</v>
      </c>
      <c r="M26" s="2">
        <f>SUM(E27:K27)</f>
        <v>75</v>
      </c>
      <c r="N26" s="41">
        <f>COUNT(E27:K27)</f>
        <v>2</v>
      </c>
      <c r="O26" s="46" t="s">
        <v>38</v>
      </c>
    </row>
    <row r="27" spans="1:19" ht="16.5" customHeight="1" x14ac:dyDescent="0.25">
      <c r="A27" s="26"/>
      <c r="B27" s="6"/>
      <c r="C27" s="5"/>
      <c r="D27" s="4"/>
      <c r="E27" s="24" t="str">
        <f>IFERROR(VLOOKUP(E26, Bodování!$B$4:$C$53, 2), "")</f>
        <v/>
      </c>
      <c r="F27" s="24">
        <f>IFERROR(VLOOKUP(F26, Bodování!$B$4:$C$53, 2), "")</f>
        <v>25</v>
      </c>
      <c r="G27" s="24">
        <f>IFERROR(VLOOKUP(G26, Bodování!$B$4:$C$53, 2), "")</f>
        <v>50</v>
      </c>
      <c r="H27" s="24" t="str">
        <f>IFERROR(VLOOKUP(H26, Bodování!$B$4:$C$53, 2), "")</f>
        <v/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26"/>
      <c r="Q27" s="26"/>
      <c r="R27" s="26"/>
      <c r="S27" s="26"/>
    </row>
    <row r="28" spans="1:19" ht="15" customHeight="1" x14ac:dyDescent="0.25">
      <c r="B28" s="6" t="s">
        <v>44</v>
      </c>
      <c r="C28" s="5" t="s">
        <v>45</v>
      </c>
      <c r="D28" s="4" t="s">
        <v>46</v>
      </c>
      <c r="E28" s="22"/>
      <c r="F28" s="22">
        <v>9</v>
      </c>
      <c r="G28" s="22">
        <v>10</v>
      </c>
      <c r="H28" s="22"/>
      <c r="I28" s="22"/>
      <c r="J28" s="22"/>
      <c r="K28" s="23"/>
      <c r="L28" s="3">
        <f>IF(N28&lt;=4,SUM(E29:K29),LARGE(E29:K29,1)+LARGE(E29:K29,2)+LARGE(E29:K29,3)+LARGE(E29:K29,4))</f>
        <v>35</v>
      </c>
      <c r="M28" s="2">
        <f>SUM(E29:K29)</f>
        <v>35</v>
      </c>
      <c r="N28" s="41">
        <f>COUNT(E29:K29)</f>
        <v>2</v>
      </c>
      <c r="O28" s="42" t="s">
        <v>47</v>
      </c>
    </row>
    <row r="29" spans="1:19" ht="15" customHeight="1" x14ac:dyDescent="0.25">
      <c r="A29" s="26"/>
      <c r="B29" s="6"/>
      <c r="C29" s="5"/>
      <c r="D29" s="4"/>
      <c r="E29" s="24" t="str">
        <f>IFERROR(VLOOKUP(E28, Bodování!$B$4:$C$53, 2), "")</f>
        <v/>
      </c>
      <c r="F29" s="24">
        <f>IFERROR(VLOOKUP(F28, Bodování!$B$4:$C$53, 2), "")</f>
        <v>19</v>
      </c>
      <c r="G29" s="24">
        <f>IFERROR(VLOOKUP(G28, Bodování!$B$4:$C$53, 2), "")</f>
        <v>16</v>
      </c>
      <c r="H29" s="24" t="str">
        <f>IFERROR(VLOOKUP(H28, Bodování!$B$4:$C$53, 2), "")</f>
        <v/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Q29" s="26"/>
      <c r="R29" s="26"/>
      <c r="S29" s="26"/>
    </row>
    <row r="30" spans="1:19" ht="14.25" customHeight="1" x14ac:dyDescent="0.25">
      <c r="B30" s="6" t="s">
        <v>47</v>
      </c>
      <c r="C30" s="5" t="s">
        <v>48</v>
      </c>
      <c r="D30" s="4" t="s">
        <v>21</v>
      </c>
      <c r="E30" s="22"/>
      <c r="F30" s="22"/>
      <c r="G30" s="22">
        <v>6</v>
      </c>
      <c r="H30" s="22">
        <v>13</v>
      </c>
      <c r="I30" s="22"/>
      <c r="J30" s="22"/>
      <c r="K30" s="23"/>
      <c r="L30" s="3">
        <f>IF(N30&lt;=4,SUM(E31:K31),LARGE(E31:K31,1)+LARGE(E31:K31,2)+LARGE(E31:K31,3)+LARGE(E31:K31,4))</f>
        <v>38</v>
      </c>
      <c r="M30" s="2">
        <f>SUM(E31:K31)</f>
        <v>38</v>
      </c>
      <c r="N30" s="41">
        <f>COUNT(E31:K31)</f>
        <v>2</v>
      </c>
      <c r="O30" s="42" t="s">
        <v>44</v>
      </c>
      <c r="P30" s="26"/>
    </row>
    <row r="31" spans="1:19" ht="14.25" customHeight="1" x14ac:dyDescent="0.25">
      <c r="A31" s="26"/>
      <c r="B31" s="6"/>
      <c r="C31" s="5"/>
      <c r="D31" s="4"/>
      <c r="E31" s="24" t="str">
        <f>IFERROR(VLOOKUP(E30, Bodování!$B$4:$C$53, 2), "")</f>
        <v/>
      </c>
      <c r="F31" s="24" t="str">
        <f>IFERROR(VLOOKUP(F30, Bodování!$B$4:$C$53, 2), "")</f>
        <v/>
      </c>
      <c r="G31" s="24">
        <f>IFERROR(VLOOKUP(G30, Bodování!$B$4:$C$53, 2), "")</f>
        <v>28</v>
      </c>
      <c r="H31" s="24">
        <f>IFERROR(VLOOKUP(H30, Bodování!$B$4:$C$53, 2), "")</f>
        <v>10</v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Q31" s="26"/>
      <c r="R31" s="26"/>
      <c r="S31" s="26"/>
    </row>
    <row r="32" spans="1:19" ht="15" customHeight="1" x14ac:dyDescent="0.25">
      <c r="B32" s="6" t="s">
        <v>49</v>
      </c>
      <c r="C32" s="5" t="s">
        <v>50</v>
      </c>
      <c r="D32" s="4" t="s">
        <v>41</v>
      </c>
      <c r="E32" s="22"/>
      <c r="F32" s="22"/>
      <c r="G32" s="22"/>
      <c r="H32" s="22">
        <v>8</v>
      </c>
      <c r="I32" s="22"/>
      <c r="J32" s="22"/>
      <c r="K32" s="23"/>
      <c r="L32" s="3">
        <f>IF(N32&lt;=4,SUM(E33:K33),LARGE(E33:K33,1)+LARGE(E33:K33,2)+LARGE(E33:K33,3)+LARGE(E33:K33,4))</f>
        <v>22</v>
      </c>
      <c r="M32" s="2">
        <f>SUM(E33:K33)</f>
        <v>22</v>
      </c>
      <c r="N32" s="41">
        <f>COUNT(E33:K33)</f>
        <v>1</v>
      </c>
      <c r="O32" s="47" t="s">
        <v>49</v>
      </c>
      <c r="P32" s="26"/>
      <c r="Q32" s="26"/>
      <c r="R32" s="26"/>
      <c r="S32" s="26"/>
    </row>
    <row r="33" spans="1:19" ht="15" customHeight="1" x14ac:dyDescent="0.25">
      <c r="A33" s="26"/>
      <c r="B33" s="6"/>
      <c r="C33" s="5"/>
      <c r="D33" s="4"/>
      <c r="E33" s="24" t="str">
        <f>IFERROR(VLOOKUP(E32, Bodování!$B$4:$C$53, 2), "")</f>
        <v/>
      </c>
      <c r="F33" s="24" t="str">
        <f>IFERROR(VLOOKUP(F32, Bodování!$B$4:$C$53, 2), "")</f>
        <v/>
      </c>
      <c r="G33" s="24" t="str">
        <f>IFERROR(VLOOKUP(G32, Bodování!$B$4:$C$53, 2), "")</f>
        <v/>
      </c>
      <c r="H33" s="24">
        <f>IFERROR(VLOOKUP(H32, Bodování!$B$4:$C$53, 2), "")</f>
        <v>22</v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26"/>
      <c r="Q33" s="26"/>
      <c r="R33" s="26"/>
      <c r="S33" s="26"/>
    </row>
    <row r="34" spans="1:19" ht="15" customHeight="1" x14ac:dyDescent="0.25">
      <c r="A34" s="26"/>
      <c r="B34" s="6" t="s">
        <v>51</v>
      </c>
      <c r="C34" s="5" t="s">
        <v>52</v>
      </c>
      <c r="D34" s="4" t="s">
        <v>21</v>
      </c>
      <c r="E34" s="22"/>
      <c r="F34" s="22"/>
      <c r="G34" s="22"/>
      <c r="H34" s="22">
        <v>9</v>
      </c>
      <c r="I34" s="22"/>
      <c r="J34" s="22"/>
      <c r="K34" s="23"/>
      <c r="L34" s="3">
        <f>IF(N34&lt;=4,SUM(E35:K35),LARGE(E35:K35,1)+LARGE(E35:K35,2)+LARGE(E35:K35,3)+LARGE(E35:K35,4))</f>
        <v>19</v>
      </c>
      <c r="M34" s="2">
        <f>SUM(E35:K35)</f>
        <v>19</v>
      </c>
      <c r="N34" s="41">
        <f>COUNT(E35:K35)</f>
        <v>1</v>
      </c>
      <c r="O34" s="48" t="s">
        <v>51</v>
      </c>
      <c r="P34" s="26"/>
      <c r="Q34" s="26"/>
      <c r="R34" s="26"/>
      <c r="S34" s="26"/>
    </row>
    <row r="35" spans="1:19" ht="15" customHeight="1" x14ac:dyDescent="0.25">
      <c r="A35" s="26"/>
      <c r="B35" s="6"/>
      <c r="C35" s="5"/>
      <c r="D35" s="4"/>
      <c r="E35" s="24" t="str">
        <f>IFERROR(VLOOKUP(E34, Bodování!$B$4:$C$53, 2), "")</f>
        <v/>
      </c>
      <c r="F35" s="24" t="str">
        <f>IFERROR(VLOOKUP(F34, Bodování!$B$4:$C$53, 2), "")</f>
        <v/>
      </c>
      <c r="G35" s="24" t="str">
        <f>IFERROR(VLOOKUP(G34, Bodování!$B$4:$C$53, 2), "")</f>
        <v/>
      </c>
      <c r="H35" s="24">
        <f>IFERROR(VLOOKUP(H34, Bodování!$B$4:$C$53, 2), "")</f>
        <v>19</v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26"/>
      <c r="Q35" s="26"/>
      <c r="R35" s="26"/>
      <c r="S35" s="26"/>
    </row>
    <row r="36" spans="1:19" ht="15" customHeight="1" x14ac:dyDescent="0.25">
      <c r="A36" s="26"/>
      <c r="B36" s="6" t="s">
        <v>53</v>
      </c>
      <c r="C36" s="5" t="s">
        <v>54</v>
      </c>
      <c r="D36" s="4" t="s">
        <v>41</v>
      </c>
      <c r="E36" s="22"/>
      <c r="F36" s="22"/>
      <c r="G36" s="22"/>
      <c r="H36" s="22">
        <v>11</v>
      </c>
      <c r="I36" s="22"/>
      <c r="J36" s="22"/>
      <c r="K36" s="23"/>
      <c r="L36" s="3">
        <f>IF(N36&lt;=4,SUM(E37:K37),LARGE(E37:K37,1)+LARGE(E37:K37,2)+LARGE(E37:K37,3)+LARGE(E37:K37,4))</f>
        <v>14</v>
      </c>
      <c r="M36" s="2">
        <f>SUM(E37:K37)</f>
        <v>14</v>
      </c>
      <c r="N36" s="41">
        <f>COUNT(E37:K37)</f>
        <v>1</v>
      </c>
      <c r="O36" s="42" t="s">
        <v>53</v>
      </c>
      <c r="P36" s="26"/>
    </row>
    <row r="37" spans="1:19" ht="15" customHeight="1" x14ac:dyDescent="0.25">
      <c r="A37" s="26"/>
      <c r="B37" s="6"/>
      <c r="C37" s="5"/>
      <c r="D37" s="4"/>
      <c r="E37" s="24" t="str">
        <f>IFERROR(VLOOKUP(E36, Bodování!$B$4:$C$53, 2), "")</f>
        <v/>
      </c>
      <c r="F37" s="24" t="str">
        <f>IFERROR(VLOOKUP(F36, Bodování!$B$4:$C$53, 2), "")</f>
        <v/>
      </c>
      <c r="G37" s="24" t="str">
        <f>IFERROR(VLOOKUP(G36, Bodování!$B$4:$C$53, 2), "")</f>
        <v/>
      </c>
      <c r="H37" s="24">
        <f>IFERROR(VLOOKUP(H36, Bodování!$B$4:$C$53, 2), "")</f>
        <v>14</v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26"/>
      <c r="Q37" s="26"/>
      <c r="R37" s="26"/>
      <c r="S37" s="26"/>
    </row>
    <row r="38" spans="1:19" ht="15" customHeight="1" x14ac:dyDescent="0.25">
      <c r="B38" s="6" t="s">
        <v>55</v>
      </c>
      <c r="C38" s="5" t="s">
        <v>56</v>
      </c>
      <c r="D38" s="4" t="s">
        <v>46</v>
      </c>
      <c r="E38" s="22"/>
      <c r="F38" s="22"/>
      <c r="G38" s="22"/>
      <c r="H38" s="22">
        <v>12</v>
      </c>
      <c r="I38" s="22"/>
      <c r="J38" s="22"/>
      <c r="K38" s="23"/>
      <c r="L38" s="3">
        <f>IF(N38&lt;=4,SUM(E39:K39),LARGE(E39:K39,1)+LARGE(E39:K39,2)+LARGE(E39:K39,3)+LARGE(E39:K39,4))</f>
        <v>12</v>
      </c>
      <c r="M38" s="2">
        <f>SUM(E39:K39)</f>
        <v>12</v>
      </c>
      <c r="N38" s="41">
        <f>COUNT(E39:K39)</f>
        <v>1</v>
      </c>
      <c r="O38" s="42" t="s">
        <v>55</v>
      </c>
      <c r="P38" s="26"/>
    </row>
    <row r="39" spans="1:19" ht="15" customHeight="1" x14ac:dyDescent="0.25">
      <c r="A39" s="26"/>
      <c r="B39" s="6"/>
      <c r="C39" s="5"/>
      <c r="D39" s="4"/>
      <c r="E39" s="24" t="str">
        <f>IFERROR(VLOOKUP(E38, Bodování!$B$4:$C$53, 2), "")</f>
        <v/>
      </c>
      <c r="F39" s="24" t="str">
        <f>IFERROR(VLOOKUP(F38, Bodování!$B$4:$C$53, 2), "")</f>
        <v/>
      </c>
      <c r="G39" s="24" t="str">
        <f>IFERROR(VLOOKUP(G38, Bodování!$B$4:$C$53, 2), "")</f>
        <v/>
      </c>
      <c r="H39" s="24">
        <f>IFERROR(VLOOKUP(H38, Bodování!$B$4:$C$53, 2), "")</f>
        <v>12</v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3"/>
      <c r="M39" s="2"/>
      <c r="N39" s="41"/>
      <c r="O39" s="42"/>
    </row>
    <row r="40" spans="1:19" ht="15" customHeight="1" x14ac:dyDescent="0.25">
      <c r="B40" s="6" t="s">
        <v>57</v>
      </c>
      <c r="C40" s="5"/>
      <c r="D40" s="4"/>
      <c r="E40" s="22"/>
      <c r="F40" s="22"/>
      <c r="G40" s="22"/>
      <c r="H40" s="22"/>
      <c r="I40" s="22"/>
      <c r="J40" s="22"/>
      <c r="K40" s="23"/>
      <c r="L40" s="49">
        <f>IF(N40&lt;=4,SUM(E41:K41),LARGE(E41:K41,1)+LARGE(E41:K41,2)+LARGE(E41:K41,3)+LARGE(E41:K41,4))</f>
        <v>0</v>
      </c>
      <c r="M40" s="50">
        <f>SUM(E41:K41)</f>
        <v>0</v>
      </c>
      <c r="N40" s="51">
        <f>COUNT(E41:K41)</f>
        <v>0</v>
      </c>
      <c r="O40" s="42"/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 t="str">
        <f>IFERROR(VLOOKUP(F40, Bodování!$B$4:$C$53, 2), "")</f>
        <v/>
      </c>
      <c r="G41" s="24" t="str">
        <f>IFERROR(VLOOKUP(G40, Bodování!$B$4:$C$53, 2), "")</f>
        <v/>
      </c>
      <c r="H41" s="24" t="str">
        <f>IFERROR(VLOOKUP(H40, Bodování!$B$4:$C$53, 2), "")</f>
        <v/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</row>
    <row r="42" spans="1:19" ht="15" customHeight="1" x14ac:dyDescent="0.25">
      <c r="B42" s="6" t="s">
        <v>58</v>
      </c>
      <c r="C42" s="5"/>
      <c r="D42" s="4"/>
      <c r="E42" s="22"/>
      <c r="F42" s="22"/>
      <c r="G42" s="22"/>
      <c r="H42" s="22"/>
      <c r="I42" s="22"/>
      <c r="J42" s="22"/>
      <c r="K42" s="23"/>
      <c r="L42" s="49">
        <f>IF(N42&lt;=4,SUM(E43:K43),LARGE(E43:K43,1)+LARGE(E43:K43,2)+LARGE(E43:K43,3)+LARGE(E43:K43,4))</f>
        <v>0</v>
      </c>
      <c r="M42" s="50">
        <f>SUM(E43:K43)</f>
        <v>0</v>
      </c>
      <c r="N42" s="51">
        <f>COUNT(E43:K43)</f>
        <v>0</v>
      </c>
      <c r="O42" s="42"/>
    </row>
    <row r="43" spans="1:19" ht="15" customHeight="1" x14ac:dyDescent="0.25">
      <c r="B43" s="6"/>
      <c r="C43" s="5"/>
      <c r="D43" s="4"/>
      <c r="E43" s="24" t="str">
        <f>IFERROR(VLOOKUP(E42, Bodování!$B$4:$C$53, 2), "")</f>
        <v/>
      </c>
      <c r="F43" s="24" t="str">
        <f>IFERROR(VLOOKUP(F42, Bodování!$B$4:$C$53, 2), "")</f>
        <v/>
      </c>
      <c r="G43" s="24" t="str">
        <f>IFERROR(VLOOKUP(G42, Bodování!$B$4:$C$53, 2), "")</f>
        <v/>
      </c>
      <c r="H43" s="24" t="str">
        <f>IFERROR(VLOOKUP(H42, Bodování!$B$4:$C$53, 2), "")</f>
        <v/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</row>
    <row r="44" spans="1:19" ht="13.5" customHeight="1" x14ac:dyDescent="0.25">
      <c r="B44" s="6" t="s">
        <v>59</v>
      </c>
      <c r="C44" s="5"/>
      <c r="D44" s="4"/>
      <c r="E44" s="22"/>
      <c r="F44" s="22"/>
      <c r="G44" s="22"/>
      <c r="H44" s="22"/>
      <c r="I44" s="22"/>
      <c r="J44" s="22"/>
      <c r="K44" s="23"/>
      <c r="L44" s="49">
        <f>IF(N44&lt;=4,SUM(E45:K45),LARGE(E45:K45,1)+LARGE(E45:K45,2)+LARGE(E45:K45,3)+LARGE(E45:K45,4))</f>
        <v>0</v>
      </c>
      <c r="M44" s="50">
        <f>SUM(E45:K45)</f>
        <v>0</v>
      </c>
      <c r="N44" s="51">
        <f>COUNT(E45:K45)</f>
        <v>0</v>
      </c>
      <c r="O44" s="42"/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 t="str">
        <f>IFERROR(VLOOKUP(F44, Bodování!$B$4:$C$53, 2), "")</f>
        <v/>
      </c>
      <c r="G45" s="24" t="str">
        <f>IFERROR(VLOOKUP(G44, Bodování!$B$4:$C$53, 2), "")</f>
        <v/>
      </c>
      <c r="H45" s="24" t="str">
        <f>IFERROR(VLOOKUP(H44, Bodování!$B$4:$C$53, 2), "")</f>
        <v/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</row>
    <row r="46" spans="1:19" ht="13.5" customHeight="1" x14ac:dyDescent="0.25">
      <c r="B46" s="6" t="s">
        <v>60</v>
      </c>
      <c r="C46" s="5"/>
      <c r="D46" s="4"/>
      <c r="E46" s="22"/>
      <c r="F46" s="22"/>
      <c r="G46" s="22"/>
      <c r="H46" s="22"/>
      <c r="I46" s="22"/>
      <c r="J46" s="22"/>
      <c r="K46" s="23"/>
      <c r="L46" s="49">
        <f>IF(N46&lt;=4,SUM(E47:K47),LARGE(E47:K47,1)+LARGE(E47:K47,2)+LARGE(E47:K47,3)+LARGE(E47:K47,4))</f>
        <v>0</v>
      </c>
      <c r="M46" s="50">
        <f>SUM(E47:K47)</f>
        <v>0</v>
      </c>
      <c r="N46" s="51">
        <f>COUNT(E47:K47)</f>
        <v>0</v>
      </c>
      <c r="O46" s="42"/>
    </row>
    <row r="47" spans="1:19" ht="13.5" customHeight="1" x14ac:dyDescent="0.25">
      <c r="B47" s="6"/>
      <c r="C47" s="5"/>
      <c r="D47" s="4"/>
      <c r="E47" s="24" t="str">
        <f>IFERROR(VLOOKUP(E46, Bodování!$B$4:$C$53, 2), "")</f>
        <v/>
      </c>
      <c r="F47" s="24" t="str">
        <f>IFERROR(VLOOKUP(F46, Bodování!$B$4:$C$53, 2), "")</f>
        <v/>
      </c>
      <c r="G47" s="24" t="str">
        <f>IFERROR(VLOOKUP(G46, Bodování!$B$4:$C$53, 2), "")</f>
        <v/>
      </c>
      <c r="H47" s="24" t="str">
        <f>IFERROR(VLOOKUP(H46, Bodování!$B$4:$C$53, 2), "")</f>
        <v/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</row>
    <row r="48" spans="1:19" ht="12.75" customHeight="1" x14ac:dyDescent="0.25">
      <c r="B48" s="6" t="s">
        <v>61</v>
      </c>
      <c r="C48" s="5"/>
      <c r="D48" s="4"/>
      <c r="E48" s="22"/>
      <c r="F48" s="22"/>
      <c r="G48" s="22"/>
      <c r="H48" s="22"/>
      <c r="I48" s="22"/>
      <c r="J48" s="22"/>
      <c r="K48" s="23"/>
      <c r="L48" s="49">
        <f>IF(N48&lt;=4,SUM(E49:K49),LARGE(E49:K49,1)+LARGE(E49:K49,2)+LARGE(E49:K49,3)+LARGE(E49:K49,4))</f>
        <v>0</v>
      </c>
      <c r="M48" s="50">
        <f>SUM(E49:K49)</f>
        <v>0</v>
      </c>
      <c r="N48" s="51">
        <f>COUNT(E49:K49)</f>
        <v>0</v>
      </c>
      <c r="O48" s="47"/>
    </row>
    <row r="49" spans="2:15" ht="12.75" customHeight="1" x14ac:dyDescent="0.25">
      <c r="B49" s="6"/>
      <c r="C49" s="5"/>
      <c r="D49" s="4"/>
      <c r="E49" s="24" t="str">
        <f>IFERROR(VLOOKUP(E48, Bodování!$B$4:$C$53, 2), "")</f>
        <v/>
      </c>
      <c r="F49" s="24" t="str">
        <f>IFERROR(VLOOKUP(F48, Bodování!$B$4:$C$53, 2), "")</f>
        <v/>
      </c>
      <c r="G49" s="24" t="str">
        <f>IFERROR(VLOOKUP(G48, Bodování!$B$4:$C$53, 2), "")</f>
        <v/>
      </c>
      <c r="H49" s="24" t="str">
        <f>IFERROR(VLOOKUP(H48, Bodování!$B$4:$C$53, 2), "")</f>
        <v/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</row>
    <row r="50" spans="2:15" ht="12.75" customHeight="1" x14ac:dyDescent="0.25">
      <c r="B50" s="6" t="s">
        <v>62</v>
      </c>
      <c r="C50" s="5"/>
      <c r="D50" s="4"/>
      <c r="E50" s="22"/>
      <c r="F50" s="22"/>
      <c r="G50" s="22"/>
      <c r="H50" s="22"/>
      <c r="I50" s="22"/>
      <c r="J50" s="22"/>
      <c r="K50" s="23"/>
      <c r="L50" s="49">
        <f>IF(N50&lt;=4,SUM(E51:K51),LARGE(E51:K51,1)+LARGE(E51:K51,2)+LARGE(E51:K51,3)+LARGE(E51:K51,4))</f>
        <v>0</v>
      </c>
      <c r="M50" s="50">
        <f>SUM(E51:K51)</f>
        <v>0</v>
      </c>
      <c r="N50" s="51">
        <f>COUNT(E51:K51)</f>
        <v>0</v>
      </c>
      <c r="O50" s="52"/>
    </row>
    <row r="51" spans="2:15" ht="12.75" customHeight="1" x14ac:dyDescent="0.25">
      <c r="B51" s="6"/>
      <c r="C51" s="5"/>
      <c r="D51" s="4"/>
      <c r="E51" s="24" t="str">
        <f>IFERROR(VLOOKUP(E50, Bodování!$B$4:$C$53, 2), "")</f>
        <v/>
      </c>
      <c r="F51" s="24" t="str">
        <f>IFERROR(VLOOKUP(F50, Bodování!$B$4:$C$53, 2), "")</f>
        <v/>
      </c>
      <c r="G51" s="24" t="str">
        <f>IFERROR(VLOOKUP(G50, Bodování!$B$4:$C$53, 2), "")</f>
        <v/>
      </c>
      <c r="H51" s="24" t="str">
        <f>IFERROR(VLOOKUP(H50, Bodování!$B$4:$C$53, 2), "")</f>
        <v/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</row>
    <row r="52" spans="2:15" ht="12.75" customHeight="1" x14ac:dyDescent="0.25">
      <c r="B52" s="6" t="s">
        <v>63</v>
      </c>
      <c r="C52" s="5"/>
      <c r="D52" s="4"/>
      <c r="E52" s="22"/>
      <c r="F52" s="22"/>
      <c r="G52" s="22"/>
      <c r="H52" s="22"/>
      <c r="I52" s="22"/>
      <c r="J52" s="22"/>
      <c r="K52" s="23"/>
      <c r="L52" s="49">
        <f>IF(N52&lt;=4,SUM(E53:K53),LARGE(E53:K53,1)+LARGE(E53:K53,2)+LARGE(E53:K53,3)+LARGE(E53:K53,4))</f>
        <v>0</v>
      </c>
      <c r="M52" s="50">
        <f>SUM(E53:K53)</f>
        <v>0</v>
      </c>
      <c r="N52" s="51">
        <f>COUNT(E53:K53)</f>
        <v>0</v>
      </c>
      <c r="O52" s="42"/>
    </row>
    <row r="53" spans="2:15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 t="str">
        <f>IFERROR(VLOOKUP(G52, Bodování!$B$4:$C$53, 2), "")</f>
        <v/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/>
      <c r="L53" s="49"/>
      <c r="M53" s="50"/>
      <c r="N53" s="51"/>
      <c r="O53" s="42"/>
    </row>
    <row r="54" spans="2:15" ht="12.75" customHeight="1" x14ac:dyDescent="0.25">
      <c r="B54" s="6" t="s">
        <v>64</v>
      </c>
      <c r="C54" s="5"/>
      <c r="D54" s="4"/>
      <c r="E54" s="22"/>
      <c r="F54" s="22"/>
      <c r="G54" s="22"/>
      <c r="H54" s="22"/>
      <c r="I54" s="22"/>
      <c r="J54" s="22"/>
      <c r="K54" s="23"/>
      <c r="L54" s="49"/>
      <c r="M54" s="50"/>
      <c r="N54" s="51"/>
      <c r="O54" s="42"/>
    </row>
    <row r="55" spans="2:15" ht="15" customHeight="1" x14ac:dyDescent="0.25">
      <c r="B55" s="6"/>
      <c r="C55" s="5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 t="str">
        <f>IFERROR(VLOOKUP(H54, Bodování!$B$4:$C$53, 2), "")</f>
        <v/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</row>
    <row r="56" spans="2:15" ht="12.75" customHeight="1" x14ac:dyDescent="0.25"/>
    <row r="57" spans="2:15" ht="12.75" customHeight="1" x14ac:dyDescent="0.25">
      <c r="B57" s="60" t="s">
        <v>253</v>
      </c>
    </row>
    <row r="58" spans="2:15" ht="12.75" customHeight="1" x14ac:dyDescent="0.25"/>
    <row r="59" spans="2:15" ht="12.75" customHeight="1" x14ac:dyDescent="0.25"/>
    <row r="60" spans="2:15" ht="12.75" customHeight="1" x14ac:dyDescent="0.25"/>
    <row r="61" spans="2:15" ht="12.75" customHeight="1" x14ac:dyDescent="0.25"/>
    <row r="62" spans="2:15" ht="12.75" customHeight="1" x14ac:dyDescent="0.25"/>
    <row r="63" spans="2:15" ht="12.75" customHeight="1" x14ac:dyDescent="0.25"/>
    <row r="64" spans="2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9"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90" firstPageNumber="0" orientation="portrait" horizontalDpi="300" verticalDpi="300" r:id="rId1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S1000"/>
  <sheetViews>
    <sheetView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5" width="7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65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3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53"/>
      <c r="M4" s="9"/>
      <c r="N4" s="9"/>
      <c r="O4" s="9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0">
        <v>45174</v>
      </c>
      <c r="I5" s="20">
        <v>45181</v>
      </c>
      <c r="J5" s="20">
        <v>45188</v>
      </c>
      <c r="K5" s="20">
        <v>45209</v>
      </c>
      <c r="L5" s="53"/>
      <c r="M5" s="9"/>
      <c r="N5" s="9"/>
      <c r="O5" s="9"/>
    </row>
    <row r="6" spans="1:19" ht="15" customHeight="1" x14ac:dyDescent="0.45">
      <c r="B6" s="6" t="s">
        <v>16</v>
      </c>
      <c r="C6" s="5" t="s">
        <v>66</v>
      </c>
      <c r="D6" s="4" t="s">
        <v>41</v>
      </c>
      <c r="E6" s="22">
        <v>1</v>
      </c>
      <c r="F6" s="22">
        <v>1</v>
      </c>
      <c r="G6" s="22">
        <v>1</v>
      </c>
      <c r="H6" s="22"/>
      <c r="I6" s="22"/>
      <c r="J6" s="22"/>
      <c r="K6" s="23"/>
      <c r="L6" s="3">
        <f>IF(N6&lt;=4,SUM(E7:K7),LARGE(E7:K7,1)+LARGE(E7:K7,2)+LARGE(E7:K7,3)+LARGE(E7:K7,4))</f>
        <v>150</v>
      </c>
      <c r="M6" s="2">
        <f>SUM(E7:K7)</f>
        <v>150</v>
      </c>
      <c r="N6" s="1">
        <f>COUNT(E7:K7)</f>
        <v>3</v>
      </c>
      <c r="O6" s="37" t="s">
        <v>23</v>
      </c>
      <c r="P6" s="61"/>
      <c r="Q6" s="55"/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>
        <f>IFERROR(VLOOKUP(F6, Bodování!$B$4:$C$53, 2), "")</f>
        <v>50</v>
      </c>
      <c r="G7" s="24">
        <f>IFERROR(VLOOKUP(G6, Bodování!$B$4:$C$53, 2), "")</f>
        <v>50</v>
      </c>
      <c r="H7" s="24" t="str">
        <f>IFERROR(VLOOKUP(H6, Bodování!$B$4:$C$53, 2), "")</f>
        <v/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1"/>
      <c r="O7" s="37"/>
    </row>
    <row r="8" spans="1:19" ht="15" customHeight="1" x14ac:dyDescent="0.25">
      <c r="B8" s="6" t="s">
        <v>19</v>
      </c>
      <c r="C8" s="5" t="s">
        <v>67</v>
      </c>
      <c r="D8" s="4" t="s">
        <v>41</v>
      </c>
      <c r="E8" s="22">
        <v>2</v>
      </c>
      <c r="F8" s="22">
        <v>3</v>
      </c>
      <c r="G8" s="22">
        <v>2</v>
      </c>
      <c r="H8" s="22">
        <v>3</v>
      </c>
      <c r="I8" s="22"/>
      <c r="J8" s="22"/>
      <c r="K8" s="23"/>
      <c r="L8" s="38">
        <f>IF(N8&lt;=4,SUM(E9:K9),LARGE(E9:K9,1)+LARGE(E9:K9,2)+LARGE(E9:K9,3)+LARGE(E9:K9,4))</f>
        <v>172</v>
      </c>
      <c r="M8" s="2">
        <f>SUM(E9:K9)</f>
        <v>172</v>
      </c>
      <c r="N8" s="40">
        <f>COUNT(E9:K9)</f>
        <v>4</v>
      </c>
      <c r="O8" s="37" t="s">
        <v>16</v>
      </c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>
        <f>IFERROR(VLOOKUP(F8, Bodování!$B$4:$C$53, 2), "")</f>
        <v>41</v>
      </c>
      <c r="G9" s="24">
        <f>IFERROR(VLOOKUP(G8, Bodování!$B$4:$C$53, 2), "")</f>
        <v>45</v>
      </c>
      <c r="H9" s="24">
        <f>IFERROR(VLOOKUP(H8, Bodování!$B$4:$C$53, 2), "")</f>
        <v>41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2"/>
      <c r="N9" s="40"/>
      <c r="O9" s="37"/>
      <c r="P9" s="26"/>
      <c r="Q9" s="26"/>
      <c r="R9" s="26"/>
      <c r="S9" s="26"/>
    </row>
    <row r="10" spans="1:19" ht="15" customHeight="1" x14ac:dyDescent="0.25">
      <c r="B10" s="6" t="s">
        <v>23</v>
      </c>
      <c r="C10" s="5" t="s">
        <v>68</v>
      </c>
      <c r="D10" s="4" t="s">
        <v>18</v>
      </c>
      <c r="E10" s="22">
        <v>3</v>
      </c>
      <c r="F10" s="22">
        <v>2</v>
      </c>
      <c r="G10" s="22">
        <v>3</v>
      </c>
      <c r="H10" s="22">
        <v>4</v>
      </c>
      <c r="I10" s="22"/>
      <c r="J10" s="22"/>
      <c r="K10" s="23"/>
      <c r="L10" s="3">
        <f>IF(N10&lt;=4,SUM(E11:K11),LARGE(E11:K11,1)+LARGE(E11:K11,2)+LARGE(E11:K11,3)+LARGE(E11:K11,4))</f>
        <v>163</v>
      </c>
      <c r="M10" s="2">
        <f>SUM(E11:K11)</f>
        <v>163</v>
      </c>
      <c r="N10" s="41">
        <f>COUNT(E11:K11)</f>
        <v>4</v>
      </c>
      <c r="O10" s="42" t="s">
        <v>19</v>
      </c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>
        <f>IFERROR(VLOOKUP(F10, Bodování!$B$4:$C$53, 2), "")</f>
        <v>45</v>
      </c>
      <c r="G11" s="24">
        <f>IFERROR(VLOOKUP(G10, Bodování!$B$4:$C$53, 2), "")</f>
        <v>41</v>
      </c>
      <c r="H11" s="24">
        <f>IFERROR(VLOOKUP(H10, Bodování!$B$4:$C$53, 2), "")</f>
        <v>36</v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26"/>
      <c r="Q11" s="26"/>
      <c r="R11" s="26"/>
      <c r="S11" s="26"/>
    </row>
    <row r="12" spans="1:19" ht="15" customHeight="1" x14ac:dyDescent="0.25">
      <c r="B12" s="6" t="s">
        <v>25</v>
      </c>
      <c r="C12" s="5" t="s">
        <v>69</v>
      </c>
      <c r="D12" s="4" t="s">
        <v>21</v>
      </c>
      <c r="E12" s="22">
        <v>4</v>
      </c>
      <c r="F12" s="22"/>
      <c r="G12" s="22"/>
      <c r="H12" s="22">
        <v>1</v>
      </c>
      <c r="I12" s="22"/>
      <c r="J12" s="22"/>
      <c r="K12" s="23"/>
      <c r="L12" s="3">
        <f>IF(N12&lt;=4,SUM(E13:K13),LARGE(E13:K13,1)+LARGE(E13:K13,2)+LARGE(E13:K13,3)+LARGE(E13:K13,4))</f>
        <v>86</v>
      </c>
      <c r="M12" s="2">
        <f>SUM(E13:K13)</f>
        <v>86</v>
      </c>
      <c r="N12" s="41">
        <f>COUNT(E13:K13)</f>
        <v>2</v>
      </c>
      <c r="O12" s="42" t="s">
        <v>31</v>
      </c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 t="str">
        <f>IFERROR(VLOOKUP(F12, Bodování!$B$4:$C$53, 2), "")</f>
        <v/>
      </c>
      <c r="G13" s="24" t="str">
        <f>IFERROR(VLOOKUP(G12, Bodování!$B$4:$C$53, 2), "")</f>
        <v/>
      </c>
      <c r="H13" s="24">
        <f>IFERROR(VLOOKUP(H12, Bodování!$B$4:$C$53, 2), "")</f>
        <v>50</v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26"/>
      <c r="Q13" s="26"/>
      <c r="R13" s="26"/>
    </row>
    <row r="14" spans="1:19" ht="15" customHeight="1" x14ac:dyDescent="0.25">
      <c r="B14" s="6" t="s">
        <v>22</v>
      </c>
      <c r="C14" s="5" t="s">
        <v>70</v>
      </c>
      <c r="D14" s="4" t="s">
        <v>29</v>
      </c>
      <c r="E14" s="22">
        <v>5</v>
      </c>
      <c r="F14" s="22">
        <v>5</v>
      </c>
      <c r="G14" s="22">
        <v>5</v>
      </c>
      <c r="H14" s="22"/>
      <c r="I14" s="22"/>
      <c r="J14" s="22"/>
      <c r="K14" s="23"/>
      <c r="L14" s="43">
        <f>IF(N14&lt;=4,SUM(E15:K15),LARGE(E15:K15,1)+LARGE(E15:K15,2)+LARGE(E15:K15,3)+LARGE(E15:K15,4))</f>
        <v>96</v>
      </c>
      <c r="M14" s="44">
        <f>SUM(E15:K15)</f>
        <v>96</v>
      </c>
      <c r="N14" s="45">
        <f>COUNT(E15:K15)</f>
        <v>3</v>
      </c>
      <c r="O14" s="46" t="s">
        <v>25</v>
      </c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32</v>
      </c>
      <c r="G15" s="24">
        <f>IFERROR(VLOOKUP(G14, Bodování!$B$4:$C$53, 2), "")</f>
        <v>32</v>
      </c>
      <c r="H15" s="24" t="str">
        <f>IFERROR(VLOOKUP(H14, Bodování!$B$4:$C$53, 2), "")</f>
        <v/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26"/>
      <c r="Q15" s="26"/>
      <c r="R15" s="26"/>
      <c r="S15" s="26"/>
    </row>
    <row r="16" spans="1:19" ht="15" customHeight="1" x14ac:dyDescent="0.25">
      <c r="B16" s="6" t="s">
        <v>31</v>
      </c>
      <c r="C16" s="5" t="s">
        <v>71</v>
      </c>
      <c r="D16" s="4" t="s">
        <v>43</v>
      </c>
      <c r="E16" s="22">
        <v>6</v>
      </c>
      <c r="F16" s="22">
        <v>4</v>
      </c>
      <c r="G16" s="22"/>
      <c r="H16" s="22">
        <v>5</v>
      </c>
      <c r="I16" s="22"/>
      <c r="J16" s="22"/>
      <c r="K16" s="23"/>
      <c r="L16" s="3">
        <f>IF(N16&lt;=4,SUM(E17:K17),LARGE(E17:K17,1)+LARGE(E17:K17,2)+LARGE(E17:K17,3)+LARGE(E17:K17,4))</f>
        <v>96</v>
      </c>
      <c r="M16" s="2">
        <f>SUM(E17:K17)</f>
        <v>96</v>
      </c>
      <c r="N16" s="41">
        <f>COUNT(E17:K17)</f>
        <v>3</v>
      </c>
      <c r="O16" s="42" t="s">
        <v>25</v>
      </c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>
        <f>IFERROR(VLOOKUP(F16, Bodování!$B$4:$C$53, 2), "")</f>
        <v>36</v>
      </c>
      <c r="G17" s="24" t="str">
        <f>IFERROR(VLOOKUP(G16, Bodování!$B$4:$C$53, 2), "")</f>
        <v/>
      </c>
      <c r="H17" s="24">
        <f>IFERROR(VLOOKUP(H16, Bodování!$B$4:$C$53, 2), "")</f>
        <v>32</v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26"/>
      <c r="Q17" s="26"/>
      <c r="R17" s="26"/>
      <c r="S17" s="26"/>
    </row>
    <row r="18" spans="1:19" ht="15" customHeight="1" x14ac:dyDescent="0.25">
      <c r="B18" s="6" t="s">
        <v>33</v>
      </c>
      <c r="C18" s="5" t="s">
        <v>72</v>
      </c>
      <c r="D18" s="4" t="s">
        <v>21</v>
      </c>
      <c r="E18" s="22">
        <v>7</v>
      </c>
      <c r="F18" s="22">
        <v>6</v>
      </c>
      <c r="G18" s="22">
        <v>6</v>
      </c>
      <c r="H18" s="22"/>
      <c r="I18" s="22"/>
      <c r="J18" s="22"/>
      <c r="K18" s="23"/>
      <c r="L18" s="3">
        <f>IF(N18&lt;=4,SUM(E19:K19),LARGE(E19:K19,1)+LARGE(E19:K19,2)+LARGE(E19:K19,3)+LARGE(E19:K19,4))</f>
        <v>81</v>
      </c>
      <c r="M18" s="2">
        <f>SUM(E19:K19)</f>
        <v>81</v>
      </c>
      <c r="N18" s="41">
        <f>COUNT(E19:K19)</f>
        <v>3</v>
      </c>
      <c r="O18" s="42" t="s">
        <v>33</v>
      </c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>
        <f>IFERROR(VLOOKUP(F18, Bodování!$B$4:$C$53, 2), "")</f>
        <v>28</v>
      </c>
      <c r="G19" s="24">
        <f>IFERROR(VLOOKUP(G18, Bodování!$B$4:$C$53, 2), "")</f>
        <v>28</v>
      </c>
      <c r="H19" s="24" t="str">
        <f>IFERROR(VLOOKUP(H18, Bodování!$B$4:$C$53, 2), "")</f>
        <v/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26"/>
      <c r="Q19" s="26"/>
      <c r="R19" s="26"/>
      <c r="S19" s="26"/>
    </row>
    <row r="20" spans="1:19" ht="15" customHeight="1" x14ac:dyDescent="0.25">
      <c r="B20" s="6" t="s">
        <v>30</v>
      </c>
      <c r="C20" s="5" t="s">
        <v>73</v>
      </c>
      <c r="D20" s="4" t="s">
        <v>41</v>
      </c>
      <c r="E20" s="22">
        <v>8</v>
      </c>
      <c r="F20" s="22">
        <v>8</v>
      </c>
      <c r="G20" s="22"/>
      <c r="H20" s="22">
        <v>7</v>
      </c>
      <c r="I20" s="22"/>
      <c r="J20" s="22"/>
      <c r="K20" s="23"/>
      <c r="L20" s="3">
        <f>IF(N20&lt;=4,SUM(E21:K21),LARGE(E21:K21,1)+LARGE(E21:K21,2)+LARGE(E21:K21,3)+LARGE(E21:K21,4))</f>
        <v>69</v>
      </c>
      <c r="M20" s="2">
        <f>SUM(E21:K21)</f>
        <v>69</v>
      </c>
      <c r="N20" s="41">
        <f>COUNT(E21:K21)</f>
        <v>3</v>
      </c>
      <c r="O20" s="42" t="s">
        <v>30</v>
      </c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>
        <f>IFERROR(VLOOKUP(F20, Bodování!$B$4:$C$53, 2), "")</f>
        <v>22</v>
      </c>
      <c r="G21" s="24" t="str">
        <f>IFERROR(VLOOKUP(G20, Bodování!$B$4:$C$53, 2), "")</f>
        <v/>
      </c>
      <c r="H21" s="24">
        <f>IFERROR(VLOOKUP(H20, Bodování!$B$4:$C$53, 2), "")</f>
        <v>25</v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26"/>
      <c r="Q21" s="26"/>
      <c r="R21" s="26"/>
      <c r="S21" s="26"/>
    </row>
    <row r="22" spans="1:19" ht="15" customHeight="1" x14ac:dyDescent="0.25">
      <c r="B22" s="6" t="s">
        <v>38</v>
      </c>
      <c r="C22" s="5" t="s">
        <v>74</v>
      </c>
      <c r="D22" s="4" t="s">
        <v>27</v>
      </c>
      <c r="E22" s="22">
        <v>9</v>
      </c>
      <c r="F22" s="22">
        <v>7</v>
      </c>
      <c r="G22" s="22"/>
      <c r="H22" s="22">
        <v>2</v>
      </c>
      <c r="I22" s="22"/>
      <c r="J22" s="22"/>
      <c r="K22" s="23"/>
      <c r="L22" s="3">
        <f>IF(N22&lt;=4,SUM(E23:K23),LARGE(E23:K23,1)+LARGE(E23:K23,2)+LARGE(E23:K23,3)+LARGE(E23:K23,4))</f>
        <v>89</v>
      </c>
      <c r="M22" s="2">
        <f>SUM(E23:K23)</f>
        <v>89</v>
      </c>
      <c r="N22" s="41">
        <f>COUNT(E23:K23)</f>
        <v>3</v>
      </c>
      <c r="O22" s="42" t="s">
        <v>22</v>
      </c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>
        <f>IFERROR(VLOOKUP(F22, Bodování!$B$4:$C$53, 2), "")</f>
        <v>25</v>
      </c>
      <c r="G23" s="24" t="str">
        <f>IFERROR(VLOOKUP(G22, Bodování!$B$4:$C$53, 2), "")</f>
        <v/>
      </c>
      <c r="H23" s="24">
        <f>IFERROR(VLOOKUP(H22, Bodování!$B$4:$C$53, 2), "")</f>
        <v>45</v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26"/>
      <c r="Q23" s="26"/>
      <c r="R23" s="26"/>
      <c r="S23" s="26"/>
    </row>
    <row r="24" spans="1:19" ht="15" customHeight="1" x14ac:dyDescent="0.25">
      <c r="B24" s="6" t="s">
        <v>35</v>
      </c>
      <c r="C24" s="5" t="s">
        <v>75</v>
      </c>
      <c r="D24" s="4" t="s">
        <v>18</v>
      </c>
      <c r="E24" s="22">
        <v>10</v>
      </c>
      <c r="F24" s="22"/>
      <c r="G24" s="22">
        <v>4</v>
      </c>
      <c r="H24" s="22">
        <v>11</v>
      </c>
      <c r="I24" s="22"/>
      <c r="J24" s="22"/>
      <c r="K24" s="23"/>
      <c r="L24" s="3">
        <f>IF(N24&lt;=4,SUM(E25:K25),LARGE(E25:K25,1)+LARGE(E25:K25,2)+LARGE(E25:K25,3)+LARGE(E25:K25,4))</f>
        <v>66</v>
      </c>
      <c r="M24" s="2">
        <f>SUM(E25:K25)</f>
        <v>66</v>
      </c>
      <c r="N24" s="41">
        <f>COUNT(E25:K25)</f>
        <v>3</v>
      </c>
      <c r="O24" s="42" t="s">
        <v>38</v>
      </c>
    </row>
    <row r="25" spans="1:19" ht="15" customHeight="1" x14ac:dyDescent="0.25">
      <c r="A25" s="26"/>
      <c r="B25" s="6"/>
      <c r="C25" s="5"/>
      <c r="D25" s="4"/>
      <c r="E25" s="24">
        <f>IFERROR(VLOOKUP(E24, Bodování!$B$4:$C$53, 2), "")</f>
        <v>16</v>
      </c>
      <c r="F25" s="24" t="str">
        <f>IFERROR(VLOOKUP(F24, Bodování!$B$4:$C$53, 2), "")</f>
        <v/>
      </c>
      <c r="G25" s="24">
        <f>IFERROR(VLOOKUP(G24, Bodování!$B$4:$C$53, 2), "")</f>
        <v>36</v>
      </c>
      <c r="H25" s="24">
        <f>IFERROR(VLOOKUP(H24, Bodování!$B$4:$C$53, 2), "")</f>
        <v>14</v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26"/>
      <c r="Q25" s="26"/>
      <c r="R25" s="26"/>
      <c r="S25" s="26"/>
    </row>
    <row r="26" spans="1:19" ht="15" customHeight="1" x14ac:dyDescent="0.25">
      <c r="B26" s="6" t="s">
        <v>37</v>
      </c>
      <c r="C26" s="5" t="s">
        <v>76</v>
      </c>
      <c r="D26" s="4" t="s">
        <v>43</v>
      </c>
      <c r="E26" s="22">
        <v>11</v>
      </c>
      <c r="F26" s="22"/>
      <c r="G26" s="22"/>
      <c r="H26" s="22"/>
      <c r="I26" s="22"/>
      <c r="J26" s="22"/>
      <c r="K26" s="23"/>
      <c r="L26" s="3">
        <f>IF(N26&lt;=4,SUM(E27:K27),LARGE(E27:K27,1)+LARGE(E27:K27,2)+LARGE(E27:K27,3)+LARGE(E27:K27,4))</f>
        <v>14</v>
      </c>
      <c r="M26" s="2">
        <f>SUM(E27:K27)</f>
        <v>14</v>
      </c>
      <c r="N26" s="41">
        <f>COUNT(E27:K27)</f>
        <v>1</v>
      </c>
      <c r="O26" s="46" t="s">
        <v>49</v>
      </c>
    </row>
    <row r="27" spans="1:19" ht="16.5" customHeight="1" x14ac:dyDescent="0.25">
      <c r="A27" s="26"/>
      <c r="B27" s="6"/>
      <c r="C27" s="5"/>
      <c r="D27" s="4"/>
      <c r="E27" s="24">
        <f>IFERROR(VLOOKUP(E26, Bodování!$B$4:$C$53, 2), "")</f>
        <v>14</v>
      </c>
      <c r="F27" s="24" t="str">
        <f>IFERROR(VLOOKUP(F26, Bodování!$B$4:$C$53, 2), "")</f>
        <v/>
      </c>
      <c r="G27" s="24" t="str">
        <f>IFERROR(VLOOKUP(G26, Bodování!$B$4:$C$53, 2), "")</f>
        <v/>
      </c>
      <c r="H27" s="24" t="str">
        <f>IFERROR(VLOOKUP(H26, Bodování!$B$4:$C$53, 2), "")</f>
        <v/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26"/>
      <c r="Q27" s="26"/>
      <c r="R27" s="26"/>
      <c r="S27" s="26"/>
    </row>
    <row r="28" spans="1:19" ht="15" customHeight="1" x14ac:dyDescent="0.25">
      <c r="B28" s="6" t="s">
        <v>44</v>
      </c>
      <c r="C28" s="5" t="s">
        <v>77</v>
      </c>
      <c r="D28" s="4" t="s">
        <v>18</v>
      </c>
      <c r="E28" s="22">
        <v>12</v>
      </c>
      <c r="F28" s="22">
        <v>9</v>
      </c>
      <c r="G28" s="22"/>
      <c r="H28" s="22">
        <v>9</v>
      </c>
      <c r="I28" s="22"/>
      <c r="J28" s="22"/>
      <c r="K28" s="23"/>
      <c r="L28" s="3">
        <f>IF(N28&lt;=4,SUM(E29:K29),LARGE(E29:K29,1)+LARGE(E29:K29,2)+LARGE(E29:K29,3)+LARGE(E29:K29,4))</f>
        <v>50</v>
      </c>
      <c r="M28" s="2">
        <f>SUM(E29:K29)</f>
        <v>50</v>
      </c>
      <c r="N28" s="41">
        <f>COUNT(E29:K29)</f>
        <v>3</v>
      </c>
      <c r="O28" s="42" t="s">
        <v>35</v>
      </c>
    </row>
    <row r="29" spans="1:19" ht="15" customHeight="1" x14ac:dyDescent="0.25">
      <c r="A29" s="26"/>
      <c r="B29" s="6"/>
      <c r="C29" s="5"/>
      <c r="D29" s="4"/>
      <c r="E29" s="24">
        <f>IFERROR(VLOOKUP(E28, Bodování!$B$4:$C$53, 2), "")</f>
        <v>12</v>
      </c>
      <c r="F29" s="24">
        <f>IFERROR(VLOOKUP(F28, Bodování!$B$4:$C$53, 2), "")</f>
        <v>19</v>
      </c>
      <c r="G29" s="24" t="str">
        <f>IFERROR(VLOOKUP(G28, Bodování!$B$4:$C$53, 2), "")</f>
        <v/>
      </c>
      <c r="H29" s="24">
        <f>IFERROR(VLOOKUP(H28, Bodování!$B$4:$C$53, 2), "")</f>
        <v>19</v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Q29" s="26"/>
      <c r="R29" s="26"/>
      <c r="S29" s="26"/>
    </row>
    <row r="30" spans="1:19" ht="14.25" customHeight="1" x14ac:dyDescent="0.25">
      <c r="B30" s="6" t="s">
        <v>47</v>
      </c>
      <c r="C30" s="5" t="s">
        <v>78</v>
      </c>
      <c r="D30" s="4" t="s">
        <v>21</v>
      </c>
      <c r="E30" s="22"/>
      <c r="F30" s="22">
        <v>10</v>
      </c>
      <c r="G30" s="22"/>
      <c r="H30" s="22"/>
      <c r="I30" s="22"/>
      <c r="J30" s="22"/>
      <c r="K30" s="23"/>
      <c r="L30" s="3">
        <f>IF(N30&lt;=4,SUM(E31:K31),LARGE(E31:K31,1)+LARGE(E31:K31,2)+LARGE(E31:K31,3)+LARGE(E31:K31,4))</f>
        <v>16</v>
      </c>
      <c r="M30" s="2">
        <f>SUM(E31:K31)</f>
        <v>16</v>
      </c>
      <c r="N30" s="41">
        <f>COUNT(E31:K31)</f>
        <v>1</v>
      </c>
      <c r="O30" s="42" t="s">
        <v>47</v>
      </c>
      <c r="P30" s="26"/>
    </row>
    <row r="31" spans="1:19" ht="14.25" customHeight="1" x14ac:dyDescent="0.25">
      <c r="A31" s="26"/>
      <c r="B31" s="6"/>
      <c r="C31" s="5"/>
      <c r="D31" s="4"/>
      <c r="E31" s="24" t="str">
        <f>IFERROR(VLOOKUP(E30, Bodování!$B$4:$C$53, 2), "")</f>
        <v/>
      </c>
      <c r="F31" s="24">
        <f>IFERROR(VLOOKUP(F30, Bodování!$B$4:$C$53, 2), "")</f>
        <v>16</v>
      </c>
      <c r="G31" s="24" t="str">
        <f>IFERROR(VLOOKUP(G30, Bodování!$B$4:$C$53, 2), "")</f>
        <v/>
      </c>
      <c r="H31" s="24" t="str">
        <f>IFERROR(VLOOKUP(H30, Bodování!$B$4:$C$53, 2), "")</f>
        <v/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Q31" s="26"/>
      <c r="R31" s="26"/>
      <c r="S31" s="26"/>
    </row>
    <row r="32" spans="1:19" ht="15" customHeight="1" x14ac:dyDescent="0.25">
      <c r="B32" s="6" t="s">
        <v>49</v>
      </c>
      <c r="C32" s="5" t="s">
        <v>79</v>
      </c>
      <c r="D32" s="4" t="s">
        <v>43</v>
      </c>
      <c r="E32" s="22"/>
      <c r="F32" s="22"/>
      <c r="G32" s="22"/>
      <c r="H32" s="22">
        <v>6</v>
      </c>
      <c r="I32" s="22"/>
      <c r="J32" s="22"/>
      <c r="K32" s="23"/>
      <c r="L32" s="3">
        <f>IF(N32&lt;=4,SUM(E33:K33),LARGE(E33:K33,1)+LARGE(E33:K33,2)+LARGE(E33:K33,3)+LARGE(E33:K33,4))</f>
        <v>28</v>
      </c>
      <c r="M32" s="2">
        <f>SUM(E33:K33)</f>
        <v>28</v>
      </c>
      <c r="N32" s="41">
        <f>COUNT(E33:K33)</f>
        <v>1</v>
      </c>
      <c r="O32" s="47" t="s">
        <v>37</v>
      </c>
      <c r="P32" s="26"/>
    </row>
    <row r="33" spans="1:19" ht="15" customHeight="1" x14ac:dyDescent="0.25">
      <c r="A33" s="26"/>
      <c r="B33" s="6"/>
      <c r="C33" s="5"/>
      <c r="D33" s="4"/>
      <c r="E33" s="24" t="str">
        <f>IFERROR(VLOOKUP(E32, Bodování!$B$4:$C$53, 2), "")</f>
        <v/>
      </c>
      <c r="F33" s="24" t="str">
        <f>IFERROR(VLOOKUP(F32, Bodování!$B$4:$C$53, 2), "")</f>
        <v/>
      </c>
      <c r="G33" s="24" t="str">
        <f>IFERROR(VLOOKUP(G32, Bodování!$B$4:$C$53, 2), "")</f>
        <v/>
      </c>
      <c r="H33" s="24">
        <f>IFERROR(VLOOKUP(H32, Bodování!$B$4:$C$53, 2), "")</f>
        <v>28</v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26"/>
      <c r="Q33" s="26"/>
      <c r="R33" s="26"/>
      <c r="S33" s="26"/>
    </row>
    <row r="34" spans="1:19" ht="15" customHeight="1" x14ac:dyDescent="0.25">
      <c r="A34" s="26"/>
      <c r="B34" s="6" t="s">
        <v>51</v>
      </c>
      <c r="C34" s="5" t="s">
        <v>80</v>
      </c>
      <c r="D34" s="4" t="s">
        <v>21</v>
      </c>
      <c r="E34" s="22"/>
      <c r="F34" s="22"/>
      <c r="G34" s="22"/>
      <c r="H34" s="22">
        <v>8</v>
      </c>
      <c r="I34" s="22"/>
      <c r="J34" s="22"/>
      <c r="K34" s="23"/>
      <c r="L34" s="3">
        <f>IF(N34&lt;=4,SUM(E35:K35),LARGE(E35:K35,1)+LARGE(E35:K35,2)+LARGE(E35:K35,3)+LARGE(E35:K35,4))</f>
        <v>22</v>
      </c>
      <c r="M34" s="2">
        <f>SUM(E35:K35)</f>
        <v>22</v>
      </c>
      <c r="N34" s="41">
        <f>COUNT(E35:K35)</f>
        <v>1</v>
      </c>
      <c r="O34" s="48" t="s">
        <v>44</v>
      </c>
      <c r="P34" s="26"/>
      <c r="Q34" s="26"/>
      <c r="R34" s="26"/>
      <c r="S34" s="26"/>
    </row>
    <row r="35" spans="1:19" ht="15" customHeight="1" x14ac:dyDescent="0.25">
      <c r="A35" s="26"/>
      <c r="B35" s="6"/>
      <c r="C35" s="5"/>
      <c r="D35" s="4"/>
      <c r="E35" s="24" t="str">
        <f>IFERROR(VLOOKUP(E34, Bodování!$B$4:$C$53, 2), "")</f>
        <v/>
      </c>
      <c r="F35" s="24" t="str">
        <f>IFERROR(VLOOKUP(F34, Bodování!$B$4:$C$53, 2), "")</f>
        <v/>
      </c>
      <c r="G35" s="24" t="str">
        <f>IFERROR(VLOOKUP(G34, Bodování!$B$4:$C$53, 2), "")</f>
        <v/>
      </c>
      <c r="H35" s="24">
        <f>IFERROR(VLOOKUP(H34, Bodování!$B$4:$C$53, 2), "")</f>
        <v>22</v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26"/>
      <c r="Q35" s="26"/>
      <c r="R35" s="26"/>
      <c r="S35" s="26"/>
    </row>
    <row r="36" spans="1:19" ht="15" customHeight="1" x14ac:dyDescent="0.25">
      <c r="A36" s="26"/>
      <c r="B36" s="6" t="s">
        <v>53</v>
      </c>
      <c r="C36" s="5" t="s">
        <v>81</v>
      </c>
      <c r="D36" s="4" t="s">
        <v>18</v>
      </c>
      <c r="E36" s="22"/>
      <c r="F36" s="22"/>
      <c r="G36" s="22"/>
      <c r="H36" s="22">
        <v>10</v>
      </c>
      <c r="I36" s="22"/>
      <c r="J36" s="22"/>
      <c r="K36" s="23"/>
      <c r="L36" s="3">
        <f>IF(N36&lt;=4,SUM(E37:K37),LARGE(E37:K37,1)+LARGE(E37:K37,2)+LARGE(E37:K37,3)+LARGE(E37:K37,4))</f>
        <v>16</v>
      </c>
      <c r="M36" s="2">
        <f>SUM(E37:K37)</f>
        <v>16</v>
      </c>
      <c r="N36" s="41">
        <f>COUNT(E37:K37)</f>
        <v>1</v>
      </c>
      <c r="O36" s="42" t="s">
        <v>47</v>
      </c>
      <c r="P36" s="26"/>
      <c r="Q36" s="26"/>
      <c r="R36" s="26"/>
      <c r="S36" s="26"/>
    </row>
    <row r="37" spans="1:19" ht="15" customHeight="1" x14ac:dyDescent="0.25">
      <c r="A37" s="26"/>
      <c r="B37" s="6"/>
      <c r="C37" s="5"/>
      <c r="D37" s="4"/>
      <c r="E37" s="24" t="str">
        <f>IFERROR(VLOOKUP(E36, Bodování!$B$4:$C$53, 2), "")</f>
        <v/>
      </c>
      <c r="F37" s="24" t="str">
        <f>IFERROR(VLOOKUP(F36, Bodování!$B$4:$C$53, 2), "")</f>
        <v/>
      </c>
      <c r="G37" s="24" t="str">
        <f>IFERROR(VLOOKUP(G36, Bodování!$B$4:$C$53, 2), "")</f>
        <v/>
      </c>
      <c r="H37" s="24">
        <f>IFERROR(VLOOKUP(H36, Bodování!$B$4:$C$53, 2), "")</f>
        <v>16</v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26"/>
      <c r="Q37" s="26"/>
      <c r="R37" s="26"/>
      <c r="S37" s="26"/>
    </row>
    <row r="38" spans="1:19" ht="15" customHeight="1" x14ac:dyDescent="0.25">
      <c r="B38" s="6" t="s">
        <v>55</v>
      </c>
      <c r="C38" s="5"/>
      <c r="D38" s="4"/>
      <c r="E38" s="22"/>
      <c r="F38" s="22"/>
      <c r="G38" s="22"/>
      <c r="H38" s="22"/>
      <c r="I38" s="22"/>
      <c r="J38" s="22"/>
      <c r="K38" s="23"/>
      <c r="L38" s="3">
        <f>IF(N38&lt;=4,SUM(E39:K39),LARGE(E39:K39,1)+LARGE(E39:K39,2)+LARGE(E39:K39,3)+LARGE(E39:K39,4))</f>
        <v>0</v>
      </c>
      <c r="M38" s="2">
        <f>SUM(E39:K39)</f>
        <v>0</v>
      </c>
      <c r="N38" s="41">
        <f>COUNT(E39:K39)</f>
        <v>0</v>
      </c>
      <c r="O38" s="42"/>
      <c r="P38" s="26"/>
    </row>
    <row r="39" spans="1:19" ht="15" customHeight="1" x14ac:dyDescent="0.25">
      <c r="A39" s="26"/>
      <c r="B39" s="6"/>
      <c r="C39" s="5"/>
      <c r="D39" s="4"/>
      <c r="E39" s="24" t="str">
        <f>IFERROR(VLOOKUP(E38, Bodování!$B$4:$C$53, 2), "")</f>
        <v/>
      </c>
      <c r="F39" s="24" t="str">
        <f>IFERROR(VLOOKUP(F38, Bodování!$B$4:$C$53, 2), "")</f>
        <v/>
      </c>
      <c r="G39" s="24" t="str">
        <f>IFERROR(VLOOKUP(G38, Bodování!$B$4:$C$53, 2), "")</f>
        <v/>
      </c>
      <c r="H39" s="24" t="str">
        <f>IFERROR(VLOOKUP(H38, Bodování!$B$4:$C$53, 2), "")</f>
        <v/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3"/>
      <c r="M39" s="2"/>
      <c r="N39" s="41"/>
      <c r="O39" s="42"/>
      <c r="Q39" s="26"/>
      <c r="R39" s="26"/>
      <c r="S39" s="26"/>
    </row>
    <row r="40" spans="1:19" ht="15" customHeight="1" x14ac:dyDescent="0.25">
      <c r="B40" s="6" t="s">
        <v>57</v>
      </c>
      <c r="C40" s="5"/>
      <c r="D40" s="4"/>
      <c r="E40" s="22"/>
      <c r="F40" s="22"/>
      <c r="G40" s="22"/>
      <c r="H40" s="22"/>
      <c r="I40" s="22"/>
      <c r="J40" s="22"/>
      <c r="K40" s="23"/>
      <c r="L40" s="49">
        <f>IF(N40&lt;=4,SUM(E41:K41),LARGE(E41:K41,1)+LARGE(E41:K41,2)+LARGE(E41:K41,3)+LARGE(E41:K41,4))</f>
        <v>0</v>
      </c>
      <c r="M40" s="50">
        <f>SUM(E41:K41)</f>
        <v>0</v>
      </c>
      <c r="N40" s="51">
        <f>COUNT(E41:K41)</f>
        <v>0</v>
      </c>
      <c r="O40" s="42"/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 t="str">
        <f>IFERROR(VLOOKUP(F40, Bodování!$B$4:$C$53, 2), "")</f>
        <v/>
      </c>
      <c r="G41" s="24" t="str">
        <f>IFERROR(VLOOKUP(G40, Bodování!$B$4:$C$53, 2), "")</f>
        <v/>
      </c>
      <c r="H41" s="24" t="str">
        <f>IFERROR(VLOOKUP(H40, Bodování!$B$4:$C$53, 2), "")</f>
        <v/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</row>
    <row r="42" spans="1:19" ht="15" customHeight="1" x14ac:dyDescent="0.25">
      <c r="B42" s="6" t="s">
        <v>58</v>
      </c>
      <c r="C42" s="5"/>
      <c r="D42" s="4"/>
      <c r="E42" s="22"/>
      <c r="F42" s="22"/>
      <c r="G42" s="22"/>
      <c r="H42" s="22"/>
      <c r="I42" s="22"/>
      <c r="J42" s="22"/>
      <c r="K42" s="23"/>
      <c r="L42" s="49">
        <f>IF(N42&lt;=4,SUM(E43:K43),LARGE(E43:K43,1)+LARGE(E43:K43,2)+LARGE(E43:K43,3)+LARGE(E43:K43,4))</f>
        <v>0</v>
      </c>
      <c r="M42" s="50">
        <f>SUM(E43:K43)</f>
        <v>0</v>
      </c>
      <c r="N42" s="51">
        <f>COUNT(E43:K43)</f>
        <v>0</v>
      </c>
      <c r="O42" s="42"/>
    </row>
    <row r="43" spans="1:19" ht="15" customHeight="1" x14ac:dyDescent="0.25">
      <c r="B43" s="6"/>
      <c r="C43" s="5"/>
      <c r="D43" s="4"/>
      <c r="E43" s="24" t="str">
        <f>IFERROR(VLOOKUP(E42, Bodování!$B$4:$C$53, 2), "")</f>
        <v/>
      </c>
      <c r="F43" s="24" t="str">
        <f>IFERROR(VLOOKUP(F42, Bodování!$B$4:$C$53, 2), "")</f>
        <v/>
      </c>
      <c r="G43" s="24" t="str">
        <f>IFERROR(VLOOKUP(G42, Bodování!$B$4:$C$53, 2), "")</f>
        <v/>
      </c>
      <c r="H43" s="24" t="str">
        <f>IFERROR(VLOOKUP(H42, Bodování!$B$4:$C$53, 2), "")</f>
        <v/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</row>
    <row r="44" spans="1:19" ht="13.5" customHeight="1" x14ac:dyDescent="0.25">
      <c r="B44" s="6" t="s">
        <v>59</v>
      </c>
      <c r="C44" s="5"/>
      <c r="D44" s="4"/>
      <c r="E44" s="22"/>
      <c r="F44" s="22"/>
      <c r="G44" s="22"/>
      <c r="H44" s="22"/>
      <c r="I44" s="22"/>
      <c r="J44" s="22"/>
      <c r="K44" s="23"/>
      <c r="L44" s="49">
        <f>IF(N44&lt;=4,SUM(E45:K45),LARGE(E45:K45,1)+LARGE(E45:K45,2)+LARGE(E45:K45,3)+LARGE(E45:K45,4))</f>
        <v>0</v>
      </c>
      <c r="M44" s="50">
        <f>SUM(E45:K45)</f>
        <v>0</v>
      </c>
      <c r="N44" s="51">
        <f>COUNT(E45:K45)</f>
        <v>0</v>
      </c>
      <c r="O44" s="42"/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 t="str">
        <f>IFERROR(VLOOKUP(F44, Bodování!$B$4:$C$53, 2), "")</f>
        <v/>
      </c>
      <c r="G45" s="24" t="str">
        <f>IFERROR(VLOOKUP(G44, Bodování!$B$4:$C$53, 2), "")</f>
        <v/>
      </c>
      <c r="H45" s="24" t="str">
        <f>IFERROR(VLOOKUP(H44, Bodování!$B$4:$C$53, 2), "")</f>
        <v/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</row>
    <row r="46" spans="1:19" ht="13.5" customHeight="1" x14ac:dyDescent="0.25">
      <c r="B46" s="6" t="s">
        <v>60</v>
      </c>
      <c r="C46" s="5"/>
      <c r="D46" s="4"/>
      <c r="E46" s="22"/>
      <c r="F46" s="22"/>
      <c r="G46" s="22"/>
      <c r="H46" s="22"/>
      <c r="I46" s="22"/>
      <c r="J46" s="22"/>
      <c r="K46" s="23"/>
      <c r="L46" s="49">
        <f>IF(N46&lt;=4,SUM(E47:K47),LARGE(E47:K47,1)+LARGE(E47:K47,2)+LARGE(E47:K47,3)+LARGE(E47:K47,4))</f>
        <v>0</v>
      </c>
      <c r="M46" s="50">
        <f>SUM(E47:K47)</f>
        <v>0</v>
      </c>
      <c r="N46" s="51">
        <f>COUNT(E47:K47)</f>
        <v>0</v>
      </c>
      <c r="O46" s="42"/>
    </row>
    <row r="47" spans="1:19" ht="13.5" customHeight="1" x14ac:dyDescent="0.25">
      <c r="B47" s="6"/>
      <c r="C47" s="5"/>
      <c r="D47" s="4"/>
      <c r="E47" s="24" t="str">
        <f>IFERROR(VLOOKUP(E46, Bodování!$B$4:$C$53, 2), "")</f>
        <v/>
      </c>
      <c r="F47" s="24" t="str">
        <f>IFERROR(VLOOKUP(F46, Bodování!$B$4:$C$53, 2), "")</f>
        <v/>
      </c>
      <c r="G47" s="24" t="str">
        <f>IFERROR(VLOOKUP(G46, Bodování!$B$4:$C$53, 2), "")</f>
        <v/>
      </c>
      <c r="H47" s="24" t="str">
        <f>IFERROR(VLOOKUP(H46, Bodování!$B$4:$C$53, 2), "")</f>
        <v/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</row>
    <row r="48" spans="1:19" ht="12.75" customHeight="1" x14ac:dyDescent="0.25">
      <c r="B48" s="6" t="s">
        <v>61</v>
      </c>
      <c r="C48" s="5"/>
      <c r="D48" s="4"/>
      <c r="E48" s="22"/>
      <c r="F48" s="22"/>
      <c r="G48" s="22"/>
      <c r="H48" s="22"/>
      <c r="I48" s="22"/>
      <c r="J48" s="22"/>
      <c r="K48" s="23"/>
      <c r="L48" s="49">
        <f>IF(N48&lt;=4,SUM(E49:K49),LARGE(E49:K49,1)+LARGE(E49:K49,2)+LARGE(E49:K49,3)+LARGE(E49:K49,4))</f>
        <v>0</v>
      </c>
      <c r="M48" s="50">
        <f>SUM(E49:K49)</f>
        <v>0</v>
      </c>
      <c r="N48" s="51">
        <f>COUNT(E49:K49)</f>
        <v>0</v>
      </c>
      <c r="O48" s="47"/>
    </row>
    <row r="49" spans="2:15" ht="12.75" customHeight="1" x14ac:dyDescent="0.25">
      <c r="B49" s="6"/>
      <c r="C49" s="5"/>
      <c r="D49" s="4"/>
      <c r="E49" s="24" t="str">
        <f>IFERROR(VLOOKUP(E48, Bodování!$B$4:$C$53, 2), "")</f>
        <v/>
      </c>
      <c r="F49" s="24" t="str">
        <f>IFERROR(VLOOKUP(F48, Bodování!$B$4:$C$53, 2), "")</f>
        <v/>
      </c>
      <c r="G49" s="24" t="str">
        <f>IFERROR(VLOOKUP(G48, Bodování!$B$4:$C$53, 2), "")</f>
        <v/>
      </c>
      <c r="H49" s="24" t="str">
        <f>IFERROR(VLOOKUP(H48, Bodování!$B$4:$C$53, 2), "")</f>
        <v/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</row>
    <row r="50" spans="2:15" ht="12.75" customHeight="1" x14ac:dyDescent="0.25">
      <c r="B50" s="6" t="s">
        <v>62</v>
      </c>
      <c r="C50" s="5"/>
      <c r="D50" s="4"/>
      <c r="E50" s="22"/>
      <c r="F50" s="22"/>
      <c r="G50" s="22"/>
      <c r="H50" s="22"/>
      <c r="I50" s="22"/>
      <c r="J50" s="22"/>
      <c r="K50" s="23"/>
      <c r="L50" s="49">
        <f>IF(N50&lt;=4,SUM(E51:K51),LARGE(E51:K51,1)+LARGE(E51:K51,2)+LARGE(E51:K51,3)+LARGE(E51:K51,4))</f>
        <v>0</v>
      </c>
      <c r="M50" s="50">
        <f>SUM(E51:K51)</f>
        <v>0</v>
      </c>
      <c r="N50" s="51">
        <f>COUNT(E51:K51)</f>
        <v>0</v>
      </c>
      <c r="O50" s="52"/>
    </row>
    <row r="51" spans="2:15" ht="12.75" customHeight="1" x14ac:dyDescent="0.25">
      <c r="B51" s="6"/>
      <c r="C51" s="5"/>
      <c r="D51" s="4"/>
      <c r="E51" s="24" t="str">
        <f>IFERROR(VLOOKUP(E50, Bodování!$B$4:$C$53, 2), "")</f>
        <v/>
      </c>
      <c r="F51" s="24" t="str">
        <f>IFERROR(VLOOKUP(F50, Bodování!$B$4:$C$53, 2), "")</f>
        <v/>
      </c>
      <c r="G51" s="24" t="str">
        <f>IFERROR(VLOOKUP(G50, Bodování!$B$4:$C$53, 2), "")</f>
        <v/>
      </c>
      <c r="H51" s="24" t="str">
        <f>IFERROR(VLOOKUP(H50, Bodování!$B$4:$C$53, 2), "")</f>
        <v/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</row>
    <row r="52" spans="2:15" ht="12.75" customHeight="1" x14ac:dyDescent="0.25">
      <c r="B52" s="6" t="s">
        <v>63</v>
      </c>
      <c r="C52" s="5"/>
      <c r="D52" s="4"/>
      <c r="E52" s="22"/>
      <c r="F52" s="22"/>
      <c r="G52" s="22"/>
      <c r="H52" s="22"/>
      <c r="I52" s="22"/>
      <c r="J52" s="22"/>
      <c r="K52" s="23"/>
      <c r="L52" s="49">
        <f>IF(N52&lt;=4,SUM(E53:K53),LARGE(E53:K53,1)+LARGE(E53:K53,2)+LARGE(E53:K53,3)+LARGE(E53:K53,4))</f>
        <v>0</v>
      </c>
      <c r="M52" s="50">
        <f>SUM(E53:K53)</f>
        <v>0</v>
      </c>
      <c r="N52" s="51">
        <f>COUNT(E53:K53)</f>
        <v>0</v>
      </c>
      <c r="O52" s="42"/>
    </row>
    <row r="53" spans="2:15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 t="str">
        <f>IFERROR(VLOOKUP(G52, Bodování!$B$4:$C$53, 2), "")</f>
        <v/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 t="str">
        <f>IFERROR(VLOOKUP(K52, Bodování!$B$4:$C$53, 2), "")</f>
        <v/>
      </c>
      <c r="L53" s="49"/>
      <c r="M53" s="50"/>
      <c r="N53" s="51"/>
      <c r="O53" s="42"/>
    </row>
    <row r="54" spans="2:15" ht="12.75" customHeight="1" x14ac:dyDescent="0.25">
      <c r="B54" s="6" t="s">
        <v>64</v>
      </c>
      <c r="C54" s="54"/>
      <c r="D54" s="4"/>
      <c r="E54" s="22"/>
      <c r="F54" s="22"/>
      <c r="G54" s="22"/>
      <c r="H54" s="22"/>
      <c r="I54" s="22"/>
      <c r="J54" s="22"/>
      <c r="K54" s="23"/>
      <c r="L54" s="49"/>
      <c r="M54" s="50"/>
      <c r="N54" s="51"/>
      <c r="O54" s="42"/>
    </row>
    <row r="55" spans="2:15" ht="15" customHeight="1" x14ac:dyDescent="0.25">
      <c r="B55" s="6"/>
      <c r="C55" s="54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 t="str">
        <f>IFERROR(VLOOKUP(H54, Bodování!$B$4:$C$53, 2), "")</f>
        <v/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</row>
    <row r="56" spans="2:15" ht="12.75" customHeight="1" x14ac:dyDescent="0.25"/>
    <row r="57" spans="2:15" ht="12.75" customHeight="1" x14ac:dyDescent="0.25">
      <c r="B57" s="60" t="s">
        <v>253</v>
      </c>
    </row>
    <row r="58" spans="2:15" ht="12.75" customHeight="1" x14ac:dyDescent="0.25"/>
    <row r="59" spans="2:15" ht="12.75" customHeight="1" x14ac:dyDescent="0.25"/>
    <row r="60" spans="2:15" ht="12.75" customHeight="1" x14ac:dyDescent="0.25"/>
    <row r="61" spans="2:15" ht="12.75" customHeight="1" x14ac:dyDescent="0.25"/>
    <row r="62" spans="2:15" ht="12.75" customHeight="1" x14ac:dyDescent="0.25"/>
    <row r="63" spans="2:15" ht="12.75" customHeight="1" x14ac:dyDescent="0.25"/>
    <row r="64" spans="2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9"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91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S1000"/>
  <sheetViews>
    <sheetView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5" width="7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82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3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53"/>
      <c r="M4" s="9"/>
      <c r="N4" s="9"/>
      <c r="O4" s="9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0">
        <v>45174</v>
      </c>
      <c r="I5" s="20">
        <v>45181</v>
      </c>
      <c r="J5" s="20">
        <v>45188</v>
      </c>
      <c r="K5" s="20">
        <v>45209</v>
      </c>
      <c r="L5" s="53"/>
      <c r="M5" s="9"/>
      <c r="N5" s="9"/>
      <c r="O5" s="9"/>
    </row>
    <row r="6" spans="1:19" ht="15" customHeight="1" x14ac:dyDescent="0.45">
      <c r="B6" s="6" t="s">
        <v>16</v>
      </c>
      <c r="C6" s="5" t="s">
        <v>83</v>
      </c>
      <c r="D6" s="4" t="s">
        <v>18</v>
      </c>
      <c r="E6" s="22">
        <v>1</v>
      </c>
      <c r="F6" s="22">
        <v>3</v>
      </c>
      <c r="G6" s="22">
        <v>1</v>
      </c>
      <c r="H6" s="22">
        <v>1</v>
      </c>
      <c r="I6" s="22"/>
      <c r="J6" s="22"/>
      <c r="K6" s="23"/>
      <c r="L6" s="3">
        <f>IF(N6&lt;=4,SUM(E7:K7),LARGE(E7:K7,1)+LARGE(E7:K7,2)+LARGE(E7:K7,3)+LARGE(E7:K7,4))</f>
        <v>191</v>
      </c>
      <c r="M6" s="2">
        <f>SUM(E7:K7)</f>
        <v>191</v>
      </c>
      <c r="N6" s="1">
        <f>COUNT(E7:K7)</f>
        <v>4</v>
      </c>
      <c r="O6" s="37" t="s">
        <v>16</v>
      </c>
      <c r="P6" s="61"/>
      <c r="Q6" s="55"/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>
        <f>IFERROR(VLOOKUP(F6, Bodování!$B$4:$C$53, 2), "")</f>
        <v>41</v>
      </c>
      <c r="G7" s="24">
        <f>IFERROR(VLOOKUP(G6, Bodování!$B$4:$C$53, 2), "")</f>
        <v>50</v>
      </c>
      <c r="H7" s="24">
        <f>IFERROR(VLOOKUP(H6, Bodování!$B$4:$C$53, 2), "")</f>
        <v>50</v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1"/>
      <c r="O7" s="37"/>
    </row>
    <row r="8" spans="1:19" ht="15" customHeight="1" x14ac:dyDescent="0.25">
      <c r="B8" s="6" t="s">
        <v>19</v>
      </c>
      <c r="C8" s="5" t="s">
        <v>84</v>
      </c>
      <c r="D8" s="4" t="s">
        <v>18</v>
      </c>
      <c r="E8" s="22">
        <v>2</v>
      </c>
      <c r="F8" s="22"/>
      <c r="G8" s="22">
        <v>4</v>
      </c>
      <c r="H8" s="22">
        <v>3</v>
      </c>
      <c r="I8" s="22"/>
      <c r="J8" s="22"/>
      <c r="K8" s="23"/>
      <c r="L8" s="38">
        <f>IF(N8&lt;=4,SUM(E9:K9),LARGE(E9:K9,1)+LARGE(E9:K9,2)+LARGE(E9:K9,3)+LARGE(E9:K9,4))</f>
        <v>122</v>
      </c>
      <c r="M8" s="39">
        <f>SUM(E9:K9)</f>
        <v>122</v>
      </c>
      <c r="N8" s="40">
        <f>COUNT(E9:K9)</f>
        <v>3</v>
      </c>
      <c r="O8" s="37" t="s">
        <v>22</v>
      </c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 t="str">
        <f>IFERROR(VLOOKUP(F8, Bodování!$B$4:$C$53, 2), "")</f>
        <v/>
      </c>
      <c r="G9" s="24">
        <f>IFERROR(VLOOKUP(G8, Bodování!$B$4:$C$53, 2), "")</f>
        <v>36</v>
      </c>
      <c r="H9" s="24">
        <f>IFERROR(VLOOKUP(H8, Bodování!$B$4:$C$53, 2), "")</f>
        <v>41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39"/>
      <c r="N9" s="40"/>
      <c r="O9" s="37"/>
      <c r="P9" s="26"/>
      <c r="Q9" s="26"/>
      <c r="R9" s="26"/>
      <c r="S9" s="26"/>
    </row>
    <row r="10" spans="1:19" ht="15" customHeight="1" x14ac:dyDescent="0.25">
      <c r="B10" s="6" t="s">
        <v>23</v>
      </c>
      <c r="C10" s="5" t="s">
        <v>85</v>
      </c>
      <c r="D10" s="4" t="s">
        <v>18</v>
      </c>
      <c r="E10" s="22">
        <v>3</v>
      </c>
      <c r="F10" s="22">
        <v>4</v>
      </c>
      <c r="G10" s="22">
        <v>5</v>
      </c>
      <c r="H10" s="22">
        <v>4</v>
      </c>
      <c r="I10" s="22"/>
      <c r="J10" s="22"/>
      <c r="K10" s="23"/>
      <c r="L10" s="3">
        <f>IF(N10&lt;=4,SUM(E11:K11),LARGE(E11:K11,1)+LARGE(E11:K11,2)+LARGE(E11:K11,3)+LARGE(E11:K11,4))</f>
        <v>145</v>
      </c>
      <c r="M10" s="2">
        <f>SUM(E11:K11)</f>
        <v>145</v>
      </c>
      <c r="N10" s="41">
        <f>COUNT(E11:K11)</f>
        <v>4</v>
      </c>
      <c r="O10" s="42" t="s">
        <v>19</v>
      </c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>
        <f>IFERROR(VLOOKUP(F10, Bodování!$B$4:$C$53, 2), "")</f>
        <v>36</v>
      </c>
      <c r="G11" s="24">
        <f>IFERROR(VLOOKUP(G10, Bodování!$B$4:$C$53, 2), "")</f>
        <v>32</v>
      </c>
      <c r="H11" s="24">
        <f>IFERROR(VLOOKUP(H10, Bodování!$B$4:$C$53, 2), "")</f>
        <v>36</v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26"/>
      <c r="Q11" s="26"/>
      <c r="R11" s="26"/>
      <c r="S11" s="26"/>
    </row>
    <row r="12" spans="1:19" ht="15" customHeight="1" x14ac:dyDescent="0.25">
      <c r="B12" s="6" t="s">
        <v>25</v>
      </c>
      <c r="C12" s="5" t="s">
        <v>86</v>
      </c>
      <c r="D12" s="4" t="s">
        <v>29</v>
      </c>
      <c r="E12" s="22">
        <v>4</v>
      </c>
      <c r="F12" s="22"/>
      <c r="G12" s="22">
        <v>7</v>
      </c>
      <c r="H12" s="22">
        <v>6</v>
      </c>
      <c r="I12" s="22"/>
      <c r="J12" s="22"/>
      <c r="K12" s="23"/>
      <c r="L12" s="3">
        <f>IF(N12&lt;=4,SUM(E13:K13),LARGE(E13:K13,1)+LARGE(E13:K13,2)+LARGE(E13:K13,3)+LARGE(E13:K13,4))</f>
        <v>89</v>
      </c>
      <c r="M12" s="2">
        <f>SUM(E13:K13)</f>
        <v>89</v>
      </c>
      <c r="N12" s="41">
        <f>COUNT(E13:K13)</f>
        <v>3</v>
      </c>
      <c r="O12" s="42" t="s">
        <v>33</v>
      </c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 t="str">
        <f>IFERROR(VLOOKUP(F12, Bodování!$B$4:$C$53, 2), "")</f>
        <v/>
      </c>
      <c r="G13" s="24">
        <f>IFERROR(VLOOKUP(G12, Bodování!$B$4:$C$53, 2), "")</f>
        <v>25</v>
      </c>
      <c r="H13" s="24">
        <f>IFERROR(VLOOKUP(H12, Bodování!$B$4:$C$53, 2), "")</f>
        <v>28</v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26"/>
      <c r="Q13" s="26"/>
      <c r="R13" s="26"/>
    </row>
    <row r="14" spans="1:19" ht="15" customHeight="1" x14ac:dyDescent="0.25">
      <c r="B14" s="6" t="s">
        <v>22</v>
      </c>
      <c r="C14" s="5" t="s">
        <v>87</v>
      </c>
      <c r="D14" s="4" t="s">
        <v>18</v>
      </c>
      <c r="E14" s="22">
        <v>5</v>
      </c>
      <c r="F14" s="22">
        <v>5</v>
      </c>
      <c r="G14" s="22">
        <v>6</v>
      </c>
      <c r="H14" s="22">
        <v>5</v>
      </c>
      <c r="I14" s="22"/>
      <c r="J14" s="22"/>
      <c r="K14" s="23"/>
      <c r="L14" s="43">
        <f>IF(N14&lt;=4,SUM(E15:K15),LARGE(E15:K15,1)+LARGE(E15:K15,2)+LARGE(E15:K15,3)+LARGE(E15:K15,4))</f>
        <v>124</v>
      </c>
      <c r="M14" s="44">
        <f>SUM(E15:K15)</f>
        <v>124</v>
      </c>
      <c r="N14" s="45">
        <f>COUNT(E15:K15)</f>
        <v>4</v>
      </c>
      <c r="O14" s="46" t="s">
        <v>25</v>
      </c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32</v>
      </c>
      <c r="G15" s="24">
        <f>IFERROR(VLOOKUP(G14, Bodování!$B$4:$C$53, 2), "")</f>
        <v>28</v>
      </c>
      <c r="H15" s="24">
        <f>IFERROR(VLOOKUP(H14, Bodování!$B$4:$C$53, 2), "")</f>
        <v>32</v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26"/>
      <c r="Q15" s="26"/>
      <c r="R15" s="26"/>
      <c r="S15" s="26"/>
    </row>
    <row r="16" spans="1:19" ht="15" customHeight="1" x14ac:dyDescent="0.25">
      <c r="B16" s="6" t="s">
        <v>31</v>
      </c>
      <c r="C16" s="5" t="s">
        <v>88</v>
      </c>
      <c r="D16" s="4" t="s">
        <v>29</v>
      </c>
      <c r="E16" s="22">
        <v>6</v>
      </c>
      <c r="F16" s="22"/>
      <c r="G16" s="22"/>
      <c r="H16" s="22">
        <v>7</v>
      </c>
      <c r="I16" s="22"/>
      <c r="J16" s="22"/>
      <c r="K16" s="23"/>
      <c r="L16" s="3">
        <f>IF(N16&lt;=4,SUM(E17:K17),LARGE(E17:K17,1)+LARGE(E17:K17,2)+LARGE(E17:K17,3)+LARGE(E17:K17,4))</f>
        <v>53</v>
      </c>
      <c r="M16" s="2">
        <f>SUM(E17:K17)</f>
        <v>53</v>
      </c>
      <c r="N16" s="41">
        <f>COUNT(E17:K17)</f>
        <v>2</v>
      </c>
      <c r="O16" s="42" t="s">
        <v>38</v>
      </c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 t="str">
        <f>IFERROR(VLOOKUP(F16, Bodování!$B$4:$C$53, 2), "")</f>
        <v/>
      </c>
      <c r="G17" s="24" t="str">
        <f>IFERROR(VLOOKUP(G16, Bodování!$B$4:$C$53, 2), "")</f>
        <v/>
      </c>
      <c r="H17" s="24">
        <f>IFERROR(VLOOKUP(H16, Bodování!$B$4:$C$53, 2), "")</f>
        <v>25</v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26"/>
      <c r="Q17" s="26"/>
      <c r="R17" s="26"/>
      <c r="S17" s="26"/>
    </row>
    <row r="18" spans="1:19" ht="15" customHeight="1" x14ac:dyDescent="0.25">
      <c r="B18" s="6" t="s">
        <v>33</v>
      </c>
      <c r="C18" s="5" t="s">
        <v>89</v>
      </c>
      <c r="D18" s="4" t="s">
        <v>41</v>
      </c>
      <c r="E18" s="22">
        <v>7</v>
      </c>
      <c r="F18" s="22">
        <v>8</v>
      </c>
      <c r="G18" s="22"/>
      <c r="H18" s="22">
        <v>8</v>
      </c>
      <c r="I18" s="22"/>
      <c r="J18" s="22"/>
      <c r="K18" s="23"/>
      <c r="L18" s="3">
        <f>IF(N18&lt;=4,SUM(E19:K19),LARGE(E19:K19,1)+LARGE(E19:K19,2)+LARGE(E19:K19,3)+LARGE(E19:K19,4))</f>
        <v>69</v>
      </c>
      <c r="M18" s="2">
        <f>SUM(E19:K19)</f>
        <v>69</v>
      </c>
      <c r="N18" s="41">
        <f>COUNT(E19:K19)</f>
        <v>3</v>
      </c>
      <c r="O18" s="42" t="s">
        <v>30</v>
      </c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>
        <f>IFERROR(VLOOKUP(F18, Bodování!$B$4:$C$53, 2), "")</f>
        <v>22</v>
      </c>
      <c r="G19" s="24" t="str">
        <f>IFERROR(VLOOKUP(G18, Bodování!$B$4:$C$53, 2), "")</f>
        <v/>
      </c>
      <c r="H19" s="24">
        <f>IFERROR(VLOOKUP(H18, Bodování!$B$4:$C$53, 2), "")</f>
        <v>22</v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26"/>
      <c r="Q19" s="26"/>
      <c r="R19" s="26"/>
      <c r="S19" s="26"/>
    </row>
    <row r="20" spans="1:19" ht="15" customHeight="1" x14ac:dyDescent="0.25">
      <c r="B20" s="6" t="s">
        <v>30</v>
      </c>
      <c r="C20" s="5" t="s">
        <v>90</v>
      </c>
      <c r="D20" s="4" t="s">
        <v>27</v>
      </c>
      <c r="E20" s="22">
        <v>8</v>
      </c>
      <c r="F20" s="22"/>
      <c r="G20" s="22"/>
      <c r="H20" s="22"/>
      <c r="I20" s="22"/>
      <c r="J20" s="22"/>
      <c r="K20" s="23"/>
      <c r="L20" s="3">
        <f>IF(N20&lt;=4,SUM(E21:K21),LARGE(E21:K21,1)+LARGE(E21:K21,2)+LARGE(E21:K21,3)+LARGE(E21:K21,4))</f>
        <v>22</v>
      </c>
      <c r="M20" s="2">
        <f>SUM(E21:K21)</f>
        <v>22</v>
      </c>
      <c r="N20" s="41">
        <f>COUNT(E21:K21)</f>
        <v>1</v>
      </c>
      <c r="O20" s="42" t="s">
        <v>55</v>
      </c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 t="str">
        <f>IFERROR(VLOOKUP(F20, Bodování!$B$4:$C$53, 2), "")</f>
        <v/>
      </c>
      <c r="G21" s="24" t="str">
        <f>IFERROR(VLOOKUP(G20, Bodování!$B$4:$C$53, 2), "")</f>
        <v/>
      </c>
      <c r="H21" s="24" t="str">
        <f>IFERROR(VLOOKUP(H20, Bodování!$B$4:$C$53, 2), "")</f>
        <v/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26"/>
      <c r="Q21" s="26"/>
      <c r="R21" s="26"/>
      <c r="S21" s="26"/>
    </row>
    <row r="22" spans="1:19" ht="15" customHeight="1" x14ac:dyDescent="0.25">
      <c r="B22" s="6" t="s">
        <v>38</v>
      </c>
      <c r="C22" s="5" t="s">
        <v>91</v>
      </c>
      <c r="D22" s="4" t="s">
        <v>29</v>
      </c>
      <c r="E22" s="22">
        <v>9</v>
      </c>
      <c r="F22" s="22"/>
      <c r="G22" s="22"/>
      <c r="H22" s="22">
        <v>10</v>
      </c>
      <c r="I22" s="22"/>
      <c r="J22" s="22"/>
      <c r="K22" s="23"/>
      <c r="L22" s="3">
        <f>IF(N22&lt;=4,SUM(E23:K23),LARGE(E23:K23,1)+LARGE(E23:K23,2)+LARGE(E23:K23,3)+LARGE(E23:K23,4))</f>
        <v>35</v>
      </c>
      <c r="M22" s="2">
        <f>SUM(E23:K23)</f>
        <v>35</v>
      </c>
      <c r="N22" s="41">
        <f>COUNT(E23:K23)</f>
        <v>2</v>
      </c>
      <c r="O22" s="42" t="s">
        <v>47</v>
      </c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 t="str">
        <f>IFERROR(VLOOKUP(F22, Bodování!$B$4:$C$53, 2), "")</f>
        <v/>
      </c>
      <c r="G23" s="24" t="str">
        <f>IFERROR(VLOOKUP(G22, Bodování!$B$4:$C$53, 2), "")</f>
        <v/>
      </c>
      <c r="H23" s="24">
        <f>IFERROR(VLOOKUP(H22, Bodování!$B$4:$C$53, 2), "")</f>
        <v>16</v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26"/>
      <c r="Q23" s="26"/>
      <c r="R23" s="26"/>
      <c r="S23" s="26"/>
    </row>
    <row r="24" spans="1:19" ht="15" customHeight="1" x14ac:dyDescent="0.25">
      <c r="B24" s="6" t="s">
        <v>35</v>
      </c>
      <c r="C24" s="5" t="s">
        <v>92</v>
      </c>
      <c r="D24" s="4" t="s">
        <v>18</v>
      </c>
      <c r="E24" s="22">
        <v>10</v>
      </c>
      <c r="F24" s="22"/>
      <c r="G24" s="22">
        <v>12</v>
      </c>
      <c r="H24" s="22">
        <v>13</v>
      </c>
      <c r="I24" s="22"/>
      <c r="J24" s="22"/>
      <c r="K24" s="23"/>
      <c r="L24" s="3">
        <f>IF(N24&lt;=4,SUM(E25:K25),LARGE(E25:K25,1)+LARGE(E25:K25,2)+LARGE(E25:K25,3)+LARGE(E25:K25,4))</f>
        <v>38</v>
      </c>
      <c r="M24" s="2">
        <f>SUM(E25:K25)</f>
        <v>38</v>
      </c>
      <c r="N24" s="41">
        <f>COUNT(E25:K25)</f>
        <v>3</v>
      </c>
      <c r="O24" s="42" t="s">
        <v>37</v>
      </c>
    </row>
    <row r="25" spans="1:19" ht="15" customHeight="1" x14ac:dyDescent="0.25">
      <c r="A25" s="26"/>
      <c r="B25" s="6"/>
      <c r="C25" s="5"/>
      <c r="D25" s="4"/>
      <c r="E25" s="24">
        <f>IFERROR(VLOOKUP(E24, Bodování!$B$4:$C$53, 2), "")</f>
        <v>16</v>
      </c>
      <c r="F25" s="24" t="str">
        <f>IFERROR(VLOOKUP(F24, Bodování!$B$4:$C$53, 2), "")</f>
        <v/>
      </c>
      <c r="G25" s="24">
        <f>IFERROR(VLOOKUP(G24, Bodování!$B$4:$C$53, 2), "")</f>
        <v>12</v>
      </c>
      <c r="H25" s="24">
        <f>IFERROR(VLOOKUP(H24, Bodování!$B$4:$C$53, 2), "")</f>
        <v>10</v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26"/>
      <c r="Q25" s="26"/>
      <c r="R25" s="26"/>
      <c r="S25" s="26"/>
    </row>
    <row r="26" spans="1:19" ht="15" customHeight="1" x14ac:dyDescent="0.25">
      <c r="B26" s="6" t="s">
        <v>37</v>
      </c>
      <c r="C26" s="5" t="s">
        <v>93</v>
      </c>
      <c r="D26" s="4" t="s">
        <v>18</v>
      </c>
      <c r="E26" s="22">
        <v>11</v>
      </c>
      <c r="F26" s="22"/>
      <c r="G26" s="22">
        <v>14</v>
      </c>
      <c r="H26" s="22">
        <v>14</v>
      </c>
      <c r="I26" s="22"/>
      <c r="J26" s="22"/>
      <c r="K26" s="23"/>
      <c r="L26" s="3">
        <f>IF(N26&lt;=4,SUM(E27:K27),LARGE(E27:K27,1)+LARGE(E27:K27,2)+LARGE(E27:K27,3)+LARGE(E27:K27,4))</f>
        <v>30</v>
      </c>
      <c r="M26" s="2">
        <f>SUM(E27:K27)</f>
        <v>30</v>
      </c>
      <c r="N26" s="41">
        <f>COUNT(E27:K27)</f>
        <v>3</v>
      </c>
      <c r="O26" s="46" t="s">
        <v>49</v>
      </c>
    </row>
    <row r="27" spans="1:19" ht="16.5" customHeight="1" x14ac:dyDescent="0.25">
      <c r="A27" s="26"/>
      <c r="B27" s="6"/>
      <c r="C27" s="5"/>
      <c r="D27" s="4"/>
      <c r="E27" s="24">
        <f>IFERROR(VLOOKUP(E26, Bodování!$B$4:$C$53, 2), "")</f>
        <v>14</v>
      </c>
      <c r="F27" s="24" t="str">
        <f>IFERROR(VLOOKUP(F26, Bodování!$B$4:$C$53, 2), "")</f>
        <v/>
      </c>
      <c r="G27" s="24">
        <f>IFERROR(VLOOKUP(G26, Bodování!$B$4:$C$53, 2), "")</f>
        <v>8</v>
      </c>
      <c r="H27" s="24">
        <f>IFERROR(VLOOKUP(H26, Bodování!$B$4:$C$53, 2), "")</f>
        <v>8</v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26"/>
      <c r="Q27" s="26"/>
      <c r="R27" s="26"/>
      <c r="S27" s="26"/>
    </row>
    <row r="28" spans="1:19" ht="15" customHeight="1" x14ac:dyDescent="0.25">
      <c r="B28" s="6" t="s">
        <v>44</v>
      </c>
      <c r="C28" s="5" t="s">
        <v>94</v>
      </c>
      <c r="D28" s="4" t="s">
        <v>18</v>
      </c>
      <c r="E28" s="22">
        <v>12</v>
      </c>
      <c r="F28" s="22"/>
      <c r="G28" s="22">
        <v>9</v>
      </c>
      <c r="H28" s="22">
        <v>12</v>
      </c>
      <c r="I28" s="22"/>
      <c r="J28" s="22"/>
      <c r="K28" s="23"/>
      <c r="L28" s="3">
        <f>IF(N28&lt;=4,SUM(E29:K29),LARGE(E29:K29,1)+LARGE(E29:K29,2)+LARGE(E29:K29,3)+LARGE(E29:K29,4))</f>
        <v>43</v>
      </c>
      <c r="M28" s="2">
        <f>SUM(E29:K29)</f>
        <v>43</v>
      </c>
      <c r="N28" s="41">
        <f>COUNT(E29:K29)</f>
        <v>3</v>
      </c>
      <c r="O28" s="42" t="s">
        <v>35</v>
      </c>
    </row>
    <row r="29" spans="1:19" ht="15" customHeight="1" x14ac:dyDescent="0.25">
      <c r="A29" s="26"/>
      <c r="B29" s="6"/>
      <c r="C29" s="5"/>
      <c r="D29" s="4"/>
      <c r="E29" s="24">
        <f>IFERROR(VLOOKUP(E28, Bodování!$B$4:$C$53, 2), "")</f>
        <v>12</v>
      </c>
      <c r="F29" s="24" t="str">
        <f>IFERROR(VLOOKUP(F28, Bodování!$B$4:$C$53, 2), "")</f>
        <v/>
      </c>
      <c r="G29" s="24">
        <f>IFERROR(VLOOKUP(G28, Bodování!$B$4:$C$53, 2), "")</f>
        <v>19</v>
      </c>
      <c r="H29" s="24">
        <f>IFERROR(VLOOKUP(H28, Bodování!$B$4:$C$53, 2), "")</f>
        <v>12</v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Q29" s="26"/>
      <c r="R29" s="26"/>
      <c r="S29" s="26"/>
    </row>
    <row r="30" spans="1:19" ht="14.25" customHeight="1" x14ac:dyDescent="0.25">
      <c r="B30" s="6" t="s">
        <v>47</v>
      </c>
      <c r="C30" s="5" t="s">
        <v>95</v>
      </c>
      <c r="D30" s="4" t="s">
        <v>29</v>
      </c>
      <c r="E30" s="22">
        <v>13</v>
      </c>
      <c r="F30" s="22">
        <v>10</v>
      </c>
      <c r="G30" s="22">
        <v>13</v>
      </c>
      <c r="H30" s="22"/>
      <c r="I30" s="22"/>
      <c r="J30" s="22"/>
      <c r="K30" s="23"/>
      <c r="L30" s="3">
        <f>IF(N30&lt;=4,SUM(E31:K31),LARGE(E31:K31,1)+LARGE(E31:K31,2)+LARGE(E31:K31,3)+LARGE(E31:K31,4))</f>
        <v>36</v>
      </c>
      <c r="M30" s="2">
        <f>SUM(E31:K31)</f>
        <v>36</v>
      </c>
      <c r="N30" s="41">
        <f>COUNT(E31:K31)</f>
        <v>3</v>
      </c>
      <c r="O30" s="42" t="s">
        <v>44</v>
      </c>
      <c r="P30" s="26"/>
    </row>
    <row r="31" spans="1:19" ht="14.25" customHeight="1" x14ac:dyDescent="0.25">
      <c r="A31" s="26"/>
      <c r="B31" s="6"/>
      <c r="C31" s="5"/>
      <c r="D31" s="4"/>
      <c r="E31" s="24">
        <f>IFERROR(VLOOKUP(E30, Bodování!$B$4:$C$53, 2), "")</f>
        <v>10</v>
      </c>
      <c r="F31" s="24">
        <f>IFERROR(VLOOKUP(F30, Bodování!$B$4:$C$53, 2), "")</f>
        <v>16</v>
      </c>
      <c r="G31" s="24">
        <f>IFERROR(VLOOKUP(G30, Bodování!$B$4:$C$53, 2), "")</f>
        <v>10</v>
      </c>
      <c r="H31" s="24" t="str">
        <f>IFERROR(VLOOKUP(H30, Bodování!$B$4:$C$53, 2), "")</f>
        <v/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Q31" s="26"/>
      <c r="R31" s="26"/>
      <c r="S31" s="26"/>
    </row>
    <row r="32" spans="1:19" ht="15" customHeight="1" x14ac:dyDescent="0.25">
      <c r="B32" s="6" t="s">
        <v>49</v>
      </c>
      <c r="C32" s="5" t="s">
        <v>96</v>
      </c>
      <c r="D32" s="4" t="s">
        <v>21</v>
      </c>
      <c r="E32" s="22">
        <v>14</v>
      </c>
      <c r="F32" s="22"/>
      <c r="G32" s="22"/>
      <c r="H32" s="22"/>
      <c r="I32" s="22"/>
      <c r="J32" s="22"/>
      <c r="K32" s="23"/>
      <c r="L32" s="3">
        <f>IF(N32&lt;=4,SUM(E33:K33),LARGE(E33:K33,1)+LARGE(E33:K33,2)+LARGE(E33:K33,3)+LARGE(E33:K33,4))</f>
        <v>8</v>
      </c>
      <c r="M32" s="2">
        <f>SUM(E33:K33)</f>
        <v>8</v>
      </c>
      <c r="N32" s="41">
        <f>COUNT(E33:K33)</f>
        <v>1</v>
      </c>
      <c r="O32" s="47" t="s">
        <v>59</v>
      </c>
      <c r="P32" s="26"/>
    </row>
    <row r="33" spans="1:19" ht="15" customHeight="1" x14ac:dyDescent="0.25">
      <c r="A33" s="26"/>
      <c r="B33" s="6"/>
      <c r="C33" s="5"/>
      <c r="D33" s="4"/>
      <c r="E33" s="24">
        <f>IFERROR(VLOOKUP(E32, Bodování!$B$4:$C$53, 2), "")</f>
        <v>8</v>
      </c>
      <c r="F33" s="24" t="str">
        <f>IFERROR(VLOOKUP(F32, Bodování!$B$4:$C$53, 2), "")</f>
        <v/>
      </c>
      <c r="G33" s="24" t="str">
        <f>IFERROR(VLOOKUP(G32, Bodování!$B$4:$C$53, 2), "")</f>
        <v/>
      </c>
      <c r="H33" s="24" t="str">
        <f>IFERROR(VLOOKUP(H32, Bodování!$B$4:$C$53, 2), "")</f>
        <v/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26"/>
      <c r="Q33" s="26"/>
      <c r="R33" s="26"/>
      <c r="S33" s="26"/>
    </row>
    <row r="34" spans="1:19" ht="15" customHeight="1" x14ac:dyDescent="0.25">
      <c r="A34" s="26"/>
      <c r="B34" s="6" t="s">
        <v>51</v>
      </c>
      <c r="C34" s="5" t="s">
        <v>97</v>
      </c>
      <c r="D34" s="4" t="s">
        <v>18</v>
      </c>
      <c r="E34" s="22">
        <v>15</v>
      </c>
      <c r="F34" s="22"/>
      <c r="G34" s="22">
        <v>16</v>
      </c>
      <c r="H34" s="22"/>
      <c r="I34" s="22"/>
      <c r="J34" s="22"/>
      <c r="K34" s="23"/>
      <c r="L34" s="3">
        <f>IF(N34&lt;=4,SUM(E35:K35),LARGE(E35:K35,1)+LARGE(E35:K35,2)+LARGE(E35:K35,3)+LARGE(E35:K35,4))</f>
        <v>13</v>
      </c>
      <c r="M34" s="2">
        <f>SUM(E35:K35)</f>
        <v>13</v>
      </c>
      <c r="N34" s="41">
        <f>COUNT(E35:K35)</f>
        <v>2</v>
      </c>
      <c r="O34" s="48" t="s">
        <v>58</v>
      </c>
      <c r="P34" s="26"/>
      <c r="Q34" s="26"/>
      <c r="R34" s="26"/>
      <c r="S34" s="26"/>
    </row>
    <row r="35" spans="1:19" ht="15" customHeight="1" x14ac:dyDescent="0.25">
      <c r="A35" s="26"/>
      <c r="B35" s="6"/>
      <c r="C35" s="5"/>
      <c r="D35" s="4"/>
      <c r="E35" s="24">
        <f>IFERROR(VLOOKUP(E34, Bodování!$B$4:$C$53, 2), "")</f>
        <v>7</v>
      </c>
      <c r="F35" s="24" t="str">
        <f>IFERROR(VLOOKUP(F34, Bodování!$B$4:$C$53, 2), "")</f>
        <v/>
      </c>
      <c r="G35" s="24">
        <f>IFERROR(VLOOKUP(G34, Bodování!$B$4:$C$53, 2), "")</f>
        <v>6</v>
      </c>
      <c r="H35" s="24" t="str">
        <f>IFERROR(VLOOKUP(H34, Bodování!$B$4:$C$53, 2), "")</f>
        <v/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26"/>
      <c r="Q35" s="26"/>
      <c r="R35" s="26"/>
      <c r="S35" s="26"/>
    </row>
    <row r="36" spans="1:19" ht="15" customHeight="1" x14ac:dyDescent="0.25">
      <c r="A36" s="26"/>
      <c r="B36" s="6" t="s">
        <v>53</v>
      </c>
      <c r="C36" s="5" t="s">
        <v>98</v>
      </c>
      <c r="D36" s="4" t="s">
        <v>29</v>
      </c>
      <c r="E36" s="22">
        <v>16</v>
      </c>
      <c r="F36" s="22"/>
      <c r="G36" s="22"/>
      <c r="H36" s="22"/>
      <c r="I36" s="22"/>
      <c r="J36" s="22"/>
      <c r="K36" s="23"/>
      <c r="L36" s="3">
        <f>IF(N36&lt;=4,SUM(E37:K37),LARGE(E37:K37,1)+LARGE(E37:K37,2)+LARGE(E37:K37,3)+LARGE(E37:K37,4))</f>
        <v>6</v>
      </c>
      <c r="M36" s="2">
        <f>SUM(E37:K37)</f>
        <v>6</v>
      </c>
      <c r="N36" s="41">
        <f>COUNT(E37:K37)</f>
        <v>1</v>
      </c>
      <c r="O36" s="42" t="s">
        <v>60</v>
      </c>
      <c r="P36" s="26"/>
      <c r="Q36" s="26"/>
      <c r="R36" s="26"/>
      <c r="S36" s="26"/>
    </row>
    <row r="37" spans="1:19" ht="15" customHeight="1" x14ac:dyDescent="0.25">
      <c r="A37" s="26"/>
      <c r="B37" s="6"/>
      <c r="C37" s="5"/>
      <c r="D37" s="4"/>
      <c r="E37" s="24">
        <f>IFERROR(VLOOKUP(E36, Bodování!$B$4:$C$53, 2), "")</f>
        <v>6</v>
      </c>
      <c r="F37" s="24" t="str">
        <f>IFERROR(VLOOKUP(F36, Bodování!$B$4:$C$53, 2), "")</f>
        <v/>
      </c>
      <c r="G37" s="24" t="str">
        <f>IFERROR(VLOOKUP(G36, Bodování!$B$4:$C$53, 2), "")</f>
        <v/>
      </c>
      <c r="H37" s="24" t="str">
        <f>IFERROR(VLOOKUP(H36, Bodování!$B$4:$C$53, 2), "")</f>
        <v/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26"/>
      <c r="Q37" s="26"/>
      <c r="R37" s="26"/>
      <c r="S37" s="26"/>
    </row>
    <row r="38" spans="1:19" ht="15" customHeight="1" x14ac:dyDescent="0.25">
      <c r="B38" s="6" t="s">
        <v>55</v>
      </c>
      <c r="C38" s="5" t="s">
        <v>99</v>
      </c>
      <c r="D38" s="4" t="s">
        <v>41</v>
      </c>
      <c r="E38" s="22"/>
      <c r="F38" s="22">
        <v>1</v>
      </c>
      <c r="G38" s="22">
        <v>2</v>
      </c>
      <c r="H38" s="22"/>
      <c r="I38" s="22"/>
      <c r="J38" s="22"/>
      <c r="K38" s="23"/>
      <c r="L38" s="49">
        <f>IF(N38&lt;=4,SUM(E39:K39),LARGE(E39:K39,1)+LARGE(E39:K39,2)+LARGE(E39:K39,3)+LARGE(E39:K39,4))</f>
        <v>95</v>
      </c>
      <c r="M38" s="50">
        <f>SUM(E39:K39)</f>
        <v>95</v>
      </c>
      <c r="N38" s="51">
        <f>COUNT(E39:K39)</f>
        <v>2</v>
      </c>
      <c r="O38" s="42" t="s">
        <v>31</v>
      </c>
    </row>
    <row r="39" spans="1:19" ht="15" customHeight="1" x14ac:dyDescent="0.25">
      <c r="B39" s="6"/>
      <c r="C39" s="5"/>
      <c r="D39" s="4"/>
      <c r="E39" s="24" t="str">
        <f>IFERROR(VLOOKUP(E38, Bodování!$B$4:$C$53, 2), "")</f>
        <v/>
      </c>
      <c r="F39" s="24">
        <f>IFERROR(VLOOKUP(F38, Bodování!$B$4:$C$53, 2), "")</f>
        <v>50</v>
      </c>
      <c r="G39" s="24">
        <f>IFERROR(VLOOKUP(G38, Bodování!$B$4:$C$53, 2), "")</f>
        <v>45</v>
      </c>
      <c r="H39" s="24" t="str">
        <f>IFERROR(VLOOKUP(H38, Bodování!$B$4:$C$53, 2), "")</f>
        <v/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49"/>
      <c r="M39" s="50"/>
      <c r="N39" s="51"/>
      <c r="O39" s="42"/>
    </row>
    <row r="40" spans="1:19" ht="15" customHeight="1" x14ac:dyDescent="0.25">
      <c r="B40" s="6" t="s">
        <v>57</v>
      </c>
      <c r="C40" s="5" t="s">
        <v>100</v>
      </c>
      <c r="D40" s="4" t="s">
        <v>21</v>
      </c>
      <c r="E40" s="22"/>
      <c r="F40" s="22">
        <v>2</v>
      </c>
      <c r="G40" s="22">
        <v>3</v>
      </c>
      <c r="H40" s="22">
        <v>2</v>
      </c>
      <c r="I40" s="22"/>
      <c r="J40" s="22"/>
      <c r="K40" s="23"/>
      <c r="L40" s="49">
        <f>IF(N40&lt;=4,SUM(E41:K41),LARGE(E41:K41,1)+LARGE(E41:K41,2)+LARGE(E41:K41,3)+LARGE(E41:K41,4))</f>
        <v>131</v>
      </c>
      <c r="M40" s="50">
        <f>SUM(E41:K41)</f>
        <v>131</v>
      </c>
      <c r="N40" s="51">
        <f>COUNT(E41:K41)</f>
        <v>3</v>
      </c>
      <c r="O40" s="42" t="s">
        <v>23</v>
      </c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>
        <f>IFERROR(VLOOKUP(F40, Bodování!$B$4:$C$53, 2), "")</f>
        <v>45</v>
      </c>
      <c r="G41" s="24">
        <f>IFERROR(VLOOKUP(G40, Bodování!$B$4:$C$53, 2), "")</f>
        <v>41</v>
      </c>
      <c r="H41" s="24">
        <f>IFERROR(VLOOKUP(H40, Bodování!$B$4:$C$53, 2), "")</f>
        <v>45</v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</row>
    <row r="42" spans="1:19" ht="13.5" customHeight="1" x14ac:dyDescent="0.25">
      <c r="B42" s="6" t="s">
        <v>58</v>
      </c>
      <c r="C42" s="5" t="s">
        <v>101</v>
      </c>
      <c r="D42" s="4" t="s">
        <v>41</v>
      </c>
      <c r="E42" s="22"/>
      <c r="F42" s="22">
        <v>6</v>
      </c>
      <c r="G42" s="22">
        <v>8</v>
      </c>
      <c r="H42" s="22">
        <v>9</v>
      </c>
      <c r="I42" s="22"/>
      <c r="J42" s="22"/>
      <c r="K42" s="23"/>
      <c r="L42" s="49">
        <f>IF(N42&lt;=4,SUM(E43:K43),LARGE(E43:K43,1)+LARGE(E43:K43,2)+LARGE(E43:K43,3)+LARGE(E43:K43,4))</f>
        <v>69</v>
      </c>
      <c r="M42" s="50">
        <f>SUM(E43:K43)</f>
        <v>69</v>
      </c>
      <c r="N42" s="51">
        <f>COUNT(E43:K43)</f>
        <v>3</v>
      </c>
      <c r="O42" s="42" t="s">
        <v>30</v>
      </c>
    </row>
    <row r="43" spans="1:19" ht="13.5" customHeight="1" x14ac:dyDescent="0.25">
      <c r="B43" s="6"/>
      <c r="C43" s="5"/>
      <c r="D43" s="4"/>
      <c r="E43" s="24" t="str">
        <f>IFERROR(VLOOKUP(E42, Bodování!$B$4:$C$53, 2), "")</f>
        <v/>
      </c>
      <c r="F43" s="24">
        <f>IFERROR(VLOOKUP(F42, Bodování!$B$4:$C$53, 2), "")</f>
        <v>28</v>
      </c>
      <c r="G43" s="24">
        <f>IFERROR(VLOOKUP(G42, Bodování!$B$4:$C$53, 2), "")</f>
        <v>22</v>
      </c>
      <c r="H43" s="24">
        <f>IFERROR(VLOOKUP(H42, Bodování!$B$4:$C$53, 2), "")</f>
        <v>19</v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</row>
    <row r="44" spans="1:19" ht="13.5" customHeight="1" x14ac:dyDescent="0.25">
      <c r="B44" s="6" t="s">
        <v>59</v>
      </c>
      <c r="C44" s="5" t="s">
        <v>102</v>
      </c>
      <c r="D44" s="4" t="s">
        <v>18</v>
      </c>
      <c r="E44" s="22"/>
      <c r="F44" s="22">
        <v>7</v>
      </c>
      <c r="G44" s="22">
        <v>11</v>
      </c>
      <c r="H44" s="22">
        <v>11</v>
      </c>
      <c r="I44" s="22"/>
      <c r="J44" s="22"/>
      <c r="K44" s="23"/>
      <c r="L44" s="49">
        <f>IF(N44&lt;=4,SUM(E45:K45),LARGE(E45:K45,1)+LARGE(E45:K45,2)+LARGE(E45:K45,3)+LARGE(E45:K45,4))</f>
        <v>53</v>
      </c>
      <c r="M44" s="50">
        <f>SUM(E45:K45)</f>
        <v>53</v>
      </c>
      <c r="N44" s="51">
        <f>COUNT(E45:K45)</f>
        <v>3</v>
      </c>
      <c r="O44" s="42" t="s">
        <v>38</v>
      </c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>
        <f>IFERROR(VLOOKUP(F44, Bodování!$B$4:$C$53, 2), "")</f>
        <v>25</v>
      </c>
      <c r="G45" s="24">
        <f>IFERROR(VLOOKUP(G44, Bodování!$B$4:$C$53, 2), "")</f>
        <v>14</v>
      </c>
      <c r="H45" s="24">
        <f>IFERROR(VLOOKUP(H44, Bodování!$B$4:$C$53, 2), "")</f>
        <v>14</v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</row>
    <row r="46" spans="1:19" ht="12.75" customHeight="1" x14ac:dyDescent="0.25">
      <c r="B46" s="6" t="s">
        <v>60</v>
      </c>
      <c r="C46" s="5" t="s">
        <v>103</v>
      </c>
      <c r="D46" s="4" t="s">
        <v>21</v>
      </c>
      <c r="E46" s="22"/>
      <c r="F46" s="22">
        <v>9</v>
      </c>
      <c r="G46" s="22">
        <v>15</v>
      </c>
      <c r="H46" s="22"/>
      <c r="I46" s="22"/>
      <c r="J46" s="22"/>
      <c r="K46" s="23"/>
      <c r="L46" s="49">
        <f>IF(N46&lt;=4,SUM(E47:K47),LARGE(E47:K47,1)+LARGE(E47:K47,2)+LARGE(E47:K47,3)+LARGE(E47:K47,4))</f>
        <v>26</v>
      </c>
      <c r="M46" s="50">
        <f>SUM(E47:K47)</f>
        <v>26</v>
      </c>
      <c r="N46" s="51">
        <f>COUNT(E47:K47)</f>
        <v>2</v>
      </c>
      <c r="O46" s="42" t="s">
        <v>51</v>
      </c>
    </row>
    <row r="47" spans="1:19" ht="12.75" customHeight="1" x14ac:dyDescent="0.25">
      <c r="B47" s="6"/>
      <c r="C47" s="5"/>
      <c r="D47" s="4"/>
      <c r="E47" s="24" t="str">
        <f>IFERROR(VLOOKUP(E46, Bodování!$B$4:$C$53, 2), "")</f>
        <v/>
      </c>
      <c r="F47" s="24">
        <f>IFERROR(VLOOKUP(F46, Bodování!$B$4:$C$53, 2), "")</f>
        <v>19</v>
      </c>
      <c r="G47" s="24">
        <f>IFERROR(VLOOKUP(G46, Bodování!$B$4:$C$53, 2), "")</f>
        <v>7</v>
      </c>
      <c r="H47" s="24" t="str">
        <f>IFERROR(VLOOKUP(H46, Bodování!$B$4:$C$53, 2), "")</f>
        <v/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</row>
    <row r="48" spans="1:19" ht="12.75" customHeight="1" x14ac:dyDescent="0.25">
      <c r="B48" s="6" t="s">
        <v>61</v>
      </c>
      <c r="C48" s="5" t="s">
        <v>104</v>
      </c>
      <c r="D48" s="4" t="s">
        <v>27</v>
      </c>
      <c r="E48" s="22"/>
      <c r="F48" s="22">
        <v>11</v>
      </c>
      <c r="G48" s="22"/>
      <c r="H48" s="22">
        <v>16</v>
      </c>
      <c r="I48" s="22"/>
      <c r="J48" s="22"/>
      <c r="K48" s="23"/>
      <c r="L48" s="49">
        <f>IF(N48&lt;=4,SUM(E49:K49),LARGE(E49:K49,1)+LARGE(E49:K49,2)+LARGE(E49:K49,3)+LARGE(E49:K49,4))</f>
        <v>20</v>
      </c>
      <c r="M48" s="50">
        <f>SUM(E49:K49)</f>
        <v>20</v>
      </c>
      <c r="N48" s="51">
        <f>COUNT(E49:K49)</f>
        <v>2</v>
      </c>
      <c r="O48" s="47" t="s">
        <v>57</v>
      </c>
    </row>
    <row r="49" spans="2:15" ht="12.75" customHeight="1" x14ac:dyDescent="0.25">
      <c r="B49" s="6"/>
      <c r="C49" s="5"/>
      <c r="D49" s="4"/>
      <c r="E49" s="24" t="str">
        <f>IFERROR(VLOOKUP(E48, Bodování!$B$4:$C$53, 2), "")</f>
        <v/>
      </c>
      <c r="F49" s="24">
        <f>IFERROR(VLOOKUP(F48, Bodování!$B$4:$C$53, 2), "")</f>
        <v>14</v>
      </c>
      <c r="G49" s="24" t="str">
        <f>IFERROR(VLOOKUP(G48, Bodování!$B$4:$C$53, 2), "")</f>
        <v/>
      </c>
      <c r="H49" s="24">
        <f>IFERROR(VLOOKUP(H48, Bodování!$B$4:$C$53, 2), "")</f>
        <v>6</v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</row>
    <row r="50" spans="2:15" ht="12.75" customHeight="1" x14ac:dyDescent="0.25">
      <c r="B50" s="6" t="s">
        <v>62</v>
      </c>
      <c r="C50" s="5" t="s">
        <v>105</v>
      </c>
      <c r="D50" s="4" t="s">
        <v>18</v>
      </c>
      <c r="E50" s="22"/>
      <c r="F50" s="22"/>
      <c r="G50" s="22">
        <v>10</v>
      </c>
      <c r="H50" s="22">
        <v>15</v>
      </c>
      <c r="I50" s="22"/>
      <c r="J50" s="22"/>
      <c r="K50" s="23"/>
      <c r="L50" s="49">
        <f>IF(N50&lt;=4,SUM(E51:K51),LARGE(E51:K51,1)+LARGE(E51:K51,2)+LARGE(E51:K51,3)+LARGE(E51:K51,4))</f>
        <v>23</v>
      </c>
      <c r="M50" s="50">
        <f>SUM(E51:K51)</f>
        <v>23</v>
      </c>
      <c r="N50" s="51">
        <f>COUNT(E51:K51)</f>
        <v>2</v>
      </c>
      <c r="O50" s="52" t="s">
        <v>53</v>
      </c>
    </row>
    <row r="51" spans="2:15" ht="12.75" customHeight="1" x14ac:dyDescent="0.25">
      <c r="B51" s="6"/>
      <c r="C51" s="5"/>
      <c r="D51" s="4"/>
      <c r="E51" s="24" t="str">
        <f>IFERROR(VLOOKUP(E50, Bodování!$B$4:$C$53, 2), "")</f>
        <v/>
      </c>
      <c r="F51" s="24" t="str">
        <f>IFERROR(VLOOKUP(F50, Bodování!$B$4:$C$53, 2), "")</f>
        <v/>
      </c>
      <c r="G51" s="24">
        <f>IFERROR(VLOOKUP(G50, Bodování!$B$4:$C$53, 2), "")</f>
        <v>16</v>
      </c>
      <c r="H51" s="24">
        <f>IFERROR(VLOOKUP(H50, Bodování!$B$4:$C$53, 2), "")</f>
        <v>7</v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</row>
    <row r="52" spans="2:15" ht="12.75" customHeight="1" x14ac:dyDescent="0.25">
      <c r="B52" s="6" t="s">
        <v>63</v>
      </c>
      <c r="C52" s="5"/>
      <c r="D52" s="4"/>
      <c r="E52" s="22"/>
      <c r="F52" s="22"/>
      <c r="G52" s="22"/>
      <c r="H52" s="22"/>
      <c r="I52" s="22"/>
      <c r="J52" s="22"/>
      <c r="K52" s="23"/>
      <c r="L52" s="49">
        <f>IF(N52&lt;=4,SUM(E53:K53),LARGE(E53:K53,1)+LARGE(E53:K53,2)+LARGE(E53:K53,3)+LARGE(E53:K53,4))</f>
        <v>0</v>
      </c>
      <c r="M52" s="50">
        <f>SUM(E53:K53)</f>
        <v>0</v>
      </c>
      <c r="N52" s="51">
        <f>COUNT(E53:K53)</f>
        <v>0</v>
      </c>
      <c r="O52" s="42"/>
    </row>
    <row r="53" spans="2:15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 t="str">
        <f>IFERROR(VLOOKUP(G52, Bodování!$B$4:$C$53, 2), "")</f>
        <v/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 t="str">
        <f>IFERROR(VLOOKUP(K52, Bodování!$B$4:$C$53, 2), "")</f>
        <v/>
      </c>
      <c r="L53" s="49"/>
      <c r="M53" s="50"/>
      <c r="N53" s="51"/>
      <c r="O53" s="42"/>
    </row>
    <row r="54" spans="2:15" ht="12.75" customHeight="1" x14ac:dyDescent="0.25">
      <c r="B54" s="6" t="s">
        <v>64</v>
      </c>
      <c r="C54" s="5"/>
      <c r="D54" s="4"/>
      <c r="E54" s="22"/>
      <c r="F54" s="22"/>
      <c r="G54" s="22"/>
      <c r="H54" s="22"/>
      <c r="I54" s="22"/>
      <c r="J54" s="22"/>
      <c r="K54" s="23"/>
      <c r="L54" s="49">
        <f>IF(N54&lt;=4,SUM(E55:K55),LARGE(E55:K55,1)+LARGE(E55:K55,2)+LARGE(E55:K55,3)+LARGE(E55:K55,4))</f>
        <v>0</v>
      </c>
      <c r="M54" s="50">
        <f>SUM(E55:K55)</f>
        <v>0</v>
      </c>
      <c r="N54" s="51">
        <f>COUNT(E55:K55)</f>
        <v>0</v>
      </c>
      <c r="O54" s="42"/>
    </row>
    <row r="55" spans="2:15" ht="15" customHeight="1" x14ac:dyDescent="0.25">
      <c r="B55" s="6"/>
      <c r="C55" s="5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 t="str">
        <f>IFERROR(VLOOKUP(H54, Bodování!$B$4:$C$53, 2), "")</f>
        <v/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</row>
    <row r="56" spans="2:15" ht="12.75" customHeight="1" x14ac:dyDescent="0.25"/>
    <row r="57" spans="2:15" ht="12.75" customHeight="1" x14ac:dyDescent="0.25">
      <c r="B57" s="60" t="s">
        <v>253</v>
      </c>
      <c r="C57" s="57"/>
      <c r="D57" s="57"/>
      <c r="E57" s="58"/>
      <c r="F57" s="59"/>
    </row>
    <row r="58" spans="2:15" ht="12.75" customHeight="1" x14ac:dyDescent="0.25"/>
    <row r="59" spans="2:15" ht="12.75" customHeight="1" x14ac:dyDescent="0.25"/>
    <row r="60" spans="2:15" ht="12.75" customHeight="1" x14ac:dyDescent="0.25"/>
    <row r="61" spans="2:15" ht="12.75" customHeight="1" x14ac:dyDescent="0.25"/>
    <row r="62" spans="2:15" ht="12.75" customHeight="1" x14ac:dyDescent="0.25"/>
    <row r="63" spans="2:15" ht="12.75" customHeight="1" x14ac:dyDescent="0.25"/>
    <row r="64" spans="2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9"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honeticPr fontId="23" type="noConversion"/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91" firstPageNumber="0" orientation="portrait" r:id="rId1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  <pageSetUpPr fitToPage="1"/>
  </sheetPr>
  <dimension ref="A1:S1000"/>
  <sheetViews>
    <sheetView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5" width="7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106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3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53"/>
      <c r="M4" s="9"/>
      <c r="N4" s="9"/>
      <c r="O4" s="9"/>
      <c r="P4" s="56"/>
      <c r="Q4" s="56"/>
      <c r="R4" s="56"/>
      <c r="S4" s="61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0">
        <v>45174</v>
      </c>
      <c r="I5" s="20">
        <v>45181</v>
      </c>
      <c r="J5" s="20">
        <v>45188</v>
      </c>
      <c r="K5" s="20">
        <v>45209</v>
      </c>
      <c r="L5" s="53"/>
      <c r="M5" s="9"/>
      <c r="N5" s="9"/>
      <c r="O5" s="9"/>
      <c r="P5" s="56"/>
      <c r="Q5" s="56"/>
      <c r="R5" s="56"/>
      <c r="S5" s="61"/>
    </row>
    <row r="6" spans="1:19" ht="15" customHeight="1" x14ac:dyDescent="0.45">
      <c r="B6" s="6" t="s">
        <v>16</v>
      </c>
      <c r="C6" s="5" t="s">
        <v>107</v>
      </c>
      <c r="D6" s="4" t="s">
        <v>21</v>
      </c>
      <c r="E6" s="22">
        <v>1</v>
      </c>
      <c r="F6" s="22">
        <v>2</v>
      </c>
      <c r="G6" s="22"/>
      <c r="H6" s="22">
        <v>1</v>
      </c>
      <c r="I6" s="22"/>
      <c r="J6" s="22"/>
      <c r="K6" s="23"/>
      <c r="L6" s="3">
        <f>IF(N6&lt;=4,SUM(E7:K7),LARGE(E7:K7,1)+LARGE(E7:K7,2)+LARGE(E7:K7,3)+LARGE(E7:K7,4))</f>
        <v>145</v>
      </c>
      <c r="M6" s="2">
        <f>SUM(E7:K7)</f>
        <v>145</v>
      </c>
      <c r="N6" s="41">
        <f>COUNT(E7:K7)</f>
        <v>3</v>
      </c>
      <c r="O6" s="37" t="s">
        <v>23</v>
      </c>
      <c r="P6" s="61"/>
      <c r="Q6" s="55"/>
      <c r="R6" s="56"/>
      <c r="S6" s="61"/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>
        <f>IFERROR(VLOOKUP(F6, Bodování!$B$4:$C$53, 2), "")</f>
        <v>45</v>
      </c>
      <c r="G7" s="24" t="str">
        <f>IFERROR(VLOOKUP(G6, Bodování!$B$4:$C$53, 2), "")</f>
        <v/>
      </c>
      <c r="H7" s="24">
        <f>IFERROR(VLOOKUP(H6, Bodování!$B$4:$C$53, 2), "")</f>
        <v>50</v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41"/>
      <c r="O7" s="37"/>
      <c r="P7" s="56"/>
      <c r="Q7" s="56"/>
      <c r="R7" s="56"/>
      <c r="S7" s="56"/>
    </row>
    <row r="8" spans="1:19" ht="15" customHeight="1" x14ac:dyDescent="0.25">
      <c r="B8" s="6" t="s">
        <v>19</v>
      </c>
      <c r="C8" s="5" t="s">
        <v>108</v>
      </c>
      <c r="D8" s="4" t="s">
        <v>18</v>
      </c>
      <c r="E8" s="22">
        <v>2</v>
      </c>
      <c r="F8" s="22">
        <v>6</v>
      </c>
      <c r="G8" s="22">
        <v>1</v>
      </c>
      <c r="H8" s="22">
        <v>4</v>
      </c>
      <c r="I8" s="22"/>
      <c r="J8" s="22"/>
      <c r="K8" s="23"/>
      <c r="L8" s="38">
        <f>IF(N8&lt;=4,SUM(E9:K9),LARGE(E9:K9,1)+LARGE(E9:K9,2)+LARGE(E9:K9,3)+LARGE(E9:K9,4))</f>
        <v>159</v>
      </c>
      <c r="M8" s="39">
        <f>SUM(E9:K9)</f>
        <v>159</v>
      </c>
      <c r="N8" s="40">
        <f>COUNT(E9:K9)</f>
        <v>4</v>
      </c>
      <c r="O8" s="37" t="s">
        <v>19</v>
      </c>
      <c r="P8" s="56"/>
      <c r="Q8" s="56"/>
      <c r="R8" s="56"/>
      <c r="S8" s="61"/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>
        <f>IFERROR(VLOOKUP(F8, Bodování!$B$4:$C$53, 2), "")</f>
        <v>28</v>
      </c>
      <c r="G9" s="24">
        <f>IFERROR(VLOOKUP(G8, Bodování!$B$4:$C$53, 2), "")</f>
        <v>50</v>
      </c>
      <c r="H9" s="24">
        <f>IFERROR(VLOOKUP(H8, Bodování!$B$4:$C$53, 2), "")</f>
        <v>36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39"/>
      <c r="N9" s="40"/>
      <c r="O9" s="37"/>
      <c r="P9" s="62"/>
      <c r="Q9" s="62"/>
      <c r="R9" s="62"/>
      <c r="S9" s="56"/>
    </row>
    <row r="10" spans="1:19" ht="15" customHeight="1" x14ac:dyDescent="0.25">
      <c r="B10" s="6" t="s">
        <v>23</v>
      </c>
      <c r="C10" s="5" t="s">
        <v>109</v>
      </c>
      <c r="D10" s="4" t="s">
        <v>29</v>
      </c>
      <c r="E10" s="22">
        <v>3</v>
      </c>
      <c r="F10" s="22">
        <v>11</v>
      </c>
      <c r="G10" s="22">
        <v>5</v>
      </c>
      <c r="H10" s="22">
        <v>7</v>
      </c>
      <c r="I10" s="22"/>
      <c r="J10" s="22"/>
      <c r="K10" s="23"/>
      <c r="L10" s="3">
        <f>IF(N10&lt;=4,SUM(E11:K11),LARGE(E11:K11,1)+LARGE(E11:K11,2)+LARGE(E11:K11,3)+LARGE(E11:K11,4))</f>
        <v>112</v>
      </c>
      <c r="M10" s="2">
        <f>SUM(E11:K11)</f>
        <v>112</v>
      </c>
      <c r="N10" s="41">
        <f>COUNT(E11:K11)</f>
        <v>4</v>
      </c>
      <c r="O10" s="42" t="s">
        <v>25</v>
      </c>
      <c r="P10" s="56"/>
      <c r="Q10" s="56"/>
      <c r="R10" s="56"/>
      <c r="S10" s="61"/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>
        <f>IFERROR(VLOOKUP(F10, Bodování!$B$4:$C$53, 2), "")</f>
        <v>14</v>
      </c>
      <c r="G11" s="24">
        <f>IFERROR(VLOOKUP(G10, Bodování!$B$4:$C$53, 2), "")</f>
        <v>32</v>
      </c>
      <c r="H11" s="24">
        <f>IFERROR(VLOOKUP(H10, Bodování!$B$4:$C$53, 2), "")</f>
        <v>25</v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62"/>
      <c r="Q11" s="62"/>
      <c r="R11" s="62"/>
      <c r="S11" s="56"/>
    </row>
    <row r="12" spans="1:19" ht="15" customHeight="1" x14ac:dyDescent="0.25">
      <c r="B12" s="6" t="s">
        <v>25</v>
      </c>
      <c r="C12" s="5" t="s">
        <v>110</v>
      </c>
      <c r="D12" s="4" t="s">
        <v>18</v>
      </c>
      <c r="E12" s="22">
        <v>4</v>
      </c>
      <c r="F12" s="22">
        <v>4</v>
      </c>
      <c r="G12" s="22">
        <v>6</v>
      </c>
      <c r="H12" s="22"/>
      <c r="I12" s="22"/>
      <c r="J12" s="22"/>
      <c r="K12" s="23"/>
      <c r="L12" s="3">
        <f>IF(N12&lt;=4,SUM(E13:K13),LARGE(E13:K13,1)+LARGE(E13:K13,2)+LARGE(E13:K13,3)+LARGE(E13:K13,4))</f>
        <v>100</v>
      </c>
      <c r="M12" s="2">
        <f>SUM(E13:K13)</f>
        <v>100</v>
      </c>
      <c r="N12" s="41">
        <f>COUNT(E13:K13)</f>
        <v>3</v>
      </c>
      <c r="O12" s="42" t="s">
        <v>31</v>
      </c>
      <c r="P12" s="56"/>
      <c r="Q12" s="56"/>
      <c r="R12" s="56"/>
      <c r="S12" s="61"/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>
        <f>IFERROR(VLOOKUP(F12, Bodování!$B$4:$C$53, 2), "")</f>
        <v>36</v>
      </c>
      <c r="G13" s="24">
        <f>IFERROR(VLOOKUP(G12, Bodování!$B$4:$C$53, 2), "")</f>
        <v>28</v>
      </c>
      <c r="H13" s="24" t="str">
        <f>IFERROR(VLOOKUP(H12, Bodování!$B$4:$C$53, 2), "")</f>
        <v/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62"/>
      <c r="Q13" s="62"/>
      <c r="R13" s="62"/>
      <c r="S13" s="56"/>
    </row>
    <row r="14" spans="1:19" ht="15" customHeight="1" x14ac:dyDescent="0.25">
      <c r="B14" s="6" t="s">
        <v>22</v>
      </c>
      <c r="C14" s="5" t="s">
        <v>111</v>
      </c>
      <c r="D14" s="4" t="s">
        <v>18</v>
      </c>
      <c r="E14" s="22">
        <v>5</v>
      </c>
      <c r="F14" s="22">
        <v>9</v>
      </c>
      <c r="G14" s="22">
        <v>4</v>
      </c>
      <c r="H14" s="22"/>
      <c r="I14" s="22"/>
      <c r="J14" s="22"/>
      <c r="K14" s="23"/>
      <c r="L14" s="43">
        <f>IF(N14&lt;=4,SUM(E15:K15),LARGE(E15:K15,1)+LARGE(E15:K15,2)+LARGE(E15:K15,3)+LARGE(E15:K15,4))</f>
        <v>87</v>
      </c>
      <c r="M14" s="44">
        <f>SUM(E15:K15)</f>
        <v>87</v>
      </c>
      <c r="N14" s="45">
        <f>COUNT(E15:K15)</f>
        <v>3</v>
      </c>
      <c r="O14" s="46" t="s">
        <v>33</v>
      </c>
      <c r="P14" s="56"/>
      <c r="Q14" s="56"/>
      <c r="R14" s="56"/>
      <c r="S14" s="61"/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19</v>
      </c>
      <c r="G15" s="24">
        <f>IFERROR(VLOOKUP(G14, Bodování!$B$4:$C$53, 2), "")</f>
        <v>36</v>
      </c>
      <c r="H15" s="24" t="str">
        <f>IFERROR(VLOOKUP(H14, Bodování!$B$4:$C$53, 2), "")</f>
        <v/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62"/>
      <c r="Q15" s="62"/>
      <c r="R15" s="62"/>
      <c r="S15" s="56"/>
    </row>
    <row r="16" spans="1:19" ht="15" customHeight="1" x14ac:dyDescent="0.25">
      <c r="B16" s="6" t="s">
        <v>31</v>
      </c>
      <c r="C16" s="5" t="s">
        <v>112</v>
      </c>
      <c r="D16" s="4" t="s">
        <v>29</v>
      </c>
      <c r="E16" s="22">
        <v>6</v>
      </c>
      <c r="F16" s="22"/>
      <c r="G16" s="22"/>
      <c r="H16" s="22">
        <v>20</v>
      </c>
      <c r="I16" s="22"/>
      <c r="J16" s="22"/>
      <c r="K16" s="23"/>
      <c r="L16" s="3">
        <f>IF(N16&lt;=4,SUM(E17:K17),LARGE(E17:K17,1)+LARGE(E17:K17,2)+LARGE(E17:K17,3)+LARGE(E17:K17,4))</f>
        <v>30</v>
      </c>
      <c r="M16" s="2">
        <f>SUM(E17:K17)</f>
        <v>30</v>
      </c>
      <c r="N16" s="41">
        <f>COUNT(E17:K17)</f>
        <v>2</v>
      </c>
      <c r="O16" s="42" t="s">
        <v>49</v>
      </c>
      <c r="P16" s="56"/>
      <c r="Q16" s="56"/>
      <c r="R16" s="56"/>
      <c r="S16" s="61"/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 t="str">
        <f>IFERROR(VLOOKUP(F16, Bodování!$B$4:$C$53, 2), "")</f>
        <v/>
      </c>
      <c r="G17" s="24" t="str">
        <f>IFERROR(VLOOKUP(G16, Bodování!$B$4:$C$53, 2), "")</f>
        <v/>
      </c>
      <c r="H17" s="24">
        <f>IFERROR(VLOOKUP(H16, Bodování!$B$4:$C$53, 2), "")</f>
        <v>2</v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62"/>
      <c r="Q17" s="62"/>
      <c r="R17" s="62"/>
      <c r="S17" s="56"/>
    </row>
    <row r="18" spans="1:19" ht="15" customHeight="1" x14ac:dyDescent="0.25">
      <c r="B18" s="6" t="s">
        <v>33</v>
      </c>
      <c r="C18" s="5" t="s">
        <v>113</v>
      </c>
      <c r="D18" s="4" t="s">
        <v>21</v>
      </c>
      <c r="E18" s="22">
        <v>7</v>
      </c>
      <c r="F18" s="22">
        <v>1</v>
      </c>
      <c r="G18" s="22">
        <v>2</v>
      </c>
      <c r="H18" s="22">
        <v>3</v>
      </c>
      <c r="I18" s="22"/>
      <c r="J18" s="22"/>
      <c r="K18" s="23"/>
      <c r="L18" s="3">
        <f>IF(N18&lt;=4,SUM(E19:K19),LARGE(E19:K19,1)+LARGE(E19:K19,2)+LARGE(E19:K19,3)+LARGE(E19:K19,4))</f>
        <v>161</v>
      </c>
      <c r="M18" s="2">
        <f>SUM(E19:K19)</f>
        <v>161</v>
      </c>
      <c r="N18" s="41">
        <f>COUNT(E19:K19)</f>
        <v>4</v>
      </c>
      <c r="O18" s="42" t="s">
        <v>16</v>
      </c>
      <c r="P18" s="56"/>
      <c r="Q18" s="56"/>
      <c r="R18" s="56"/>
      <c r="S18" s="61"/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>
        <f>IFERROR(VLOOKUP(F18, Bodování!$B$4:$C$53, 2), "")</f>
        <v>50</v>
      </c>
      <c r="G19" s="24">
        <f>IFERROR(VLOOKUP(G18, Bodování!$B$4:$C$53, 2), "")</f>
        <v>45</v>
      </c>
      <c r="H19" s="24">
        <f>IFERROR(VLOOKUP(H18, Bodování!$B$4:$C$53, 2), "")</f>
        <v>41</v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62"/>
      <c r="Q19" s="62"/>
      <c r="R19" s="62"/>
      <c r="S19" s="56"/>
    </row>
    <row r="20" spans="1:19" ht="15" customHeight="1" x14ac:dyDescent="0.25">
      <c r="B20" s="6" t="s">
        <v>30</v>
      </c>
      <c r="C20" s="5" t="s">
        <v>114</v>
      </c>
      <c r="D20" s="4" t="s">
        <v>43</v>
      </c>
      <c r="E20" s="22">
        <v>8</v>
      </c>
      <c r="F20" s="22">
        <v>7</v>
      </c>
      <c r="G20" s="22"/>
      <c r="H20" s="22"/>
      <c r="I20" s="22"/>
      <c r="J20" s="22"/>
      <c r="K20" s="23"/>
      <c r="L20" s="3">
        <f>IF(N20&lt;=4,SUM(E21:K21),LARGE(E21:K21,1)+LARGE(E21:K21,2)+LARGE(E21:K21,3)+LARGE(E21:K21,4))</f>
        <v>47</v>
      </c>
      <c r="M20" s="2">
        <f>SUM(E21:K21)</f>
        <v>47</v>
      </c>
      <c r="N20" s="41">
        <f>COUNT(E21:K21)</f>
        <v>2</v>
      </c>
      <c r="O20" s="42" t="s">
        <v>35</v>
      </c>
      <c r="P20" s="56"/>
      <c r="Q20" s="56"/>
      <c r="R20" s="56"/>
      <c r="S20" s="61"/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>
        <f>IFERROR(VLOOKUP(F20, Bodování!$B$4:$C$53, 2), "")</f>
        <v>25</v>
      </c>
      <c r="G21" s="24" t="str">
        <f>IFERROR(VLOOKUP(G20, Bodování!$B$4:$C$53, 2), "")</f>
        <v/>
      </c>
      <c r="H21" s="24" t="str">
        <f>IFERROR(VLOOKUP(H20, Bodování!$B$4:$C$53, 2), "")</f>
        <v/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62"/>
      <c r="Q21" s="62"/>
      <c r="R21" s="62"/>
      <c r="S21" s="56"/>
    </row>
    <row r="22" spans="1:19" ht="15" customHeight="1" x14ac:dyDescent="0.25">
      <c r="B22" s="6" t="s">
        <v>38</v>
      </c>
      <c r="C22" s="5" t="s">
        <v>115</v>
      </c>
      <c r="D22" s="4" t="s">
        <v>43</v>
      </c>
      <c r="E22" s="22">
        <v>9</v>
      </c>
      <c r="F22" s="22">
        <v>17</v>
      </c>
      <c r="G22" s="22">
        <v>10</v>
      </c>
      <c r="H22" s="22">
        <v>18</v>
      </c>
      <c r="I22" s="22"/>
      <c r="J22" s="22"/>
      <c r="K22" s="23"/>
      <c r="L22" s="3">
        <f>IF(N22&lt;=4,SUM(E23:K23),LARGE(E23:K23,1)+LARGE(E23:K23,2)+LARGE(E23:K23,3)+LARGE(E23:K23,4))</f>
        <v>44</v>
      </c>
      <c r="M22" s="2">
        <f>SUM(E23:K23)</f>
        <v>44</v>
      </c>
      <c r="N22" s="41">
        <f>COUNT(E23:K23)</f>
        <v>4</v>
      </c>
      <c r="O22" s="42" t="s">
        <v>37</v>
      </c>
      <c r="P22" s="56"/>
      <c r="Q22" s="56"/>
      <c r="R22" s="56"/>
      <c r="S22" s="61"/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>
        <f>IFERROR(VLOOKUP(F22, Bodování!$B$4:$C$53, 2), "")</f>
        <v>5</v>
      </c>
      <c r="G23" s="24">
        <f>IFERROR(VLOOKUP(G22, Bodování!$B$4:$C$53, 2), "")</f>
        <v>16</v>
      </c>
      <c r="H23" s="24">
        <f>IFERROR(VLOOKUP(H22, Bodování!$B$4:$C$53, 2), "")</f>
        <v>4</v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62"/>
      <c r="Q23" s="62"/>
      <c r="R23" s="62"/>
      <c r="S23" s="56"/>
    </row>
    <row r="24" spans="1:19" ht="15" customHeight="1" x14ac:dyDescent="0.25">
      <c r="B24" s="6" t="s">
        <v>35</v>
      </c>
      <c r="C24" s="5" t="s">
        <v>116</v>
      </c>
      <c r="D24" s="4" t="s">
        <v>29</v>
      </c>
      <c r="E24" s="22">
        <v>10</v>
      </c>
      <c r="F24" s="22">
        <v>10</v>
      </c>
      <c r="G24" s="22">
        <v>7</v>
      </c>
      <c r="H24" s="22"/>
      <c r="I24" s="22"/>
      <c r="J24" s="22"/>
      <c r="K24" s="23"/>
      <c r="L24" s="3">
        <f>IF(N24&lt;=4,SUM(E25:K25),LARGE(E25:K25,1)+LARGE(E25:K25,2)+LARGE(E25:K25,3)+LARGE(E25:K25,4))</f>
        <v>57</v>
      </c>
      <c r="M24" s="2">
        <f>SUM(E25:K25)</f>
        <v>57</v>
      </c>
      <c r="N24" s="41">
        <f>COUNT(E25:K25)</f>
        <v>3</v>
      </c>
      <c r="O24" s="42" t="s">
        <v>38</v>
      </c>
      <c r="P24" s="56"/>
      <c r="Q24" s="56"/>
      <c r="R24" s="56"/>
      <c r="S24" s="61"/>
    </row>
    <row r="25" spans="1:19" ht="15" customHeight="1" x14ac:dyDescent="0.25">
      <c r="A25" s="26"/>
      <c r="B25" s="6"/>
      <c r="C25" s="5"/>
      <c r="D25" s="4"/>
      <c r="E25" s="24">
        <f>IFERROR(VLOOKUP(E24, Bodování!$B$4:$C$53, 2), "")</f>
        <v>16</v>
      </c>
      <c r="F25" s="24">
        <f>IFERROR(VLOOKUP(F24, Bodování!$B$4:$C$53, 2), "")</f>
        <v>16</v>
      </c>
      <c r="G25" s="24">
        <f>IFERROR(VLOOKUP(G24, Bodování!$B$4:$C$53, 2), "")</f>
        <v>25</v>
      </c>
      <c r="H25" s="24" t="str">
        <f>IFERROR(VLOOKUP(H24, Bodování!$B$4:$C$53, 2), "")</f>
        <v/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62"/>
      <c r="Q25" s="62"/>
      <c r="R25" s="62"/>
      <c r="S25" s="56"/>
    </row>
    <row r="26" spans="1:19" ht="15" customHeight="1" x14ac:dyDescent="0.25">
      <c r="B26" s="6" t="s">
        <v>37</v>
      </c>
      <c r="C26" s="5" t="s">
        <v>117</v>
      </c>
      <c r="D26" s="4" t="s">
        <v>29</v>
      </c>
      <c r="E26" s="22">
        <v>11</v>
      </c>
      <c r="F26" s="22"/>
      <c r="G26" s="22"/>
      <c r="H26" s="22">
        <v>19</v>
      </c>
      <c r="I26" s="22"/>
      <c r="J26" s="22"/>
      <c r="K26" s="23"/>
      <c r="L26" s="3">
        <f>IF(N26&lt;=4,SUM(E27:K27),LARGE(E27:K27,1)+LARGE(E27:K27,2)+LARGE(E27:K27,3)+LARGE(E27:K27,4))</f>
        <v>17</v>
      </c>
      <c r="M26" s="2">
        <f>SUM(E27:K27)</f>
        <v>17</v>
      </c>
      <c r="N26" s="41">
        <f>COUNT(E27:K27)</f>
        <v>2</v>
      </c>
      <c r="O26" s="46" t="s">
        <v>59</v>
      </c>
      <c r="P26" s="56"/>
      <c r="Q26" s="56"/>
      <c r="R26" s="56"/>
      <c r="S26" s="61"/>
    </row>
    <row r="27" spans="1:19" ht="16.5" customHeight="1" x14ac:dyDescent="0.25">
      <c r="A27" s="26"/>
      <c r="B27" s="6"/>
      <c r="C27" s="5"/>
      <c r="D27" s="4"/>
      <c r="E27" s="24">
        <f>IFERROR(VLOOKUP(E26, Bodování!$B$4:$C$53, 2), "")</f>
        <v>14</v>
      </c>
      <c r="F27" s="24" t="str">
        <f>IFERROR(VLOOKUP(F26, Bodování!$B$4:$C$53, 2), "")</f>
        <v/>
      </c>
      <c r="G27" s="24" t="str">
        <f>IFERROR(VLOOKUP(G26, Bodování!$B$4:$C$53, 2), "")</f>
        <v/>
      </c>
      <c r="H27" s="24">
        <f>IFERROR(VLOOKUP(H26, Bodování!$B$4:$C$53, 2), "")</f>
        <v>3</v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62"/>
      <c r="Q27" s="62"/>
      <c r="R27" s="62"/>
      <c r="S27" s="56"/>
    </row>
    <row r="28" spans="1:19" ht="15" customHeight="1" x14ac:dyDescent="0.25">
      <c r="B28" s="6" t="s">
        <v>44</v>
      </c>
      <c r="C28" s="5" t="s">
        <v>118</v>
      </c>
      <c r="D28" s="4" t="s">
        <v>29</v>
      </c>
      <c r="E28" s="22">
        <v>12</v>
      </c>
      <c r="F28" s="22">
        <v>16</v>
      </c>
      <c r="G28" s="22">
        <v>11</v>
      </c>
      <c r="H28" s="22">
        <v>14</v>
      </c>
      <c r="I28" s="22"/>
      <c r="J28" s="22"/>
      <c r="K28" s="23"/>
      <c r="L28" s="3">
        <f>IF(N28&lt;=4,SUM(E29:K29),LARGE(E29:K29,1)+LARGE(E29:K29,2)+LARGE(E29:K29,3)+LARGE(E29:K29,4))</f>
        <v>40</v>
      </c>
      <c r="M28" s="2">
        <f>SUM(E29:K29)</f>
        <v>40</v>
      </c>
      <c r="N28" s="41">
        <f>COUNT(E29:K29)</f>
        <v>4</v>
      </c>
      <c r="O28" s="42" t="s">
        <v>44</v>
      </c>
      <c r="P28" s="56"/>
      <c r="Q28" s="56"/>
      <c r="R28" s="56"/>
      <c r="S28" s="61"/>
    </row>
    <row r="29" spans="1:19" ht="15" customHeight="1" x14ac:dyDescent="0.25">
      <c r="A29" s="26"/>
      <c r="B29" s="6"/>
      <c r="C29" s="5"/>
      <c r="D29" s="4"/>
      <c r="E29" s="24">
        <f>IFERROR(VLOOKUP(E28, Bodování!$B$4:$C$53, 2), "")</f>
        <v>12</v>
      </c>
      <c r="F29" s="24">
        <f>IFERROR(VLOOKUP(F28, Bodování!$B$4:$C$53, 2), "")</f>
        <v>6</v>
      </c>
      <c r="G29" s="24">
        <f>IFERROR(VLOOKUP(G28, Bodování!$B$4:$C$53, 2), "")</f>
        <v>14</v>
      </c>
      <c r="H29" s="24">
        <f>IFERROR(VLOOKUP(H28, Bodování!$B$4:$C$53, 2), "")</f>
        <v>8</v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P29" s="56"/>
      <c r="Q29" s="62"/>
      <c r="R29" s="62"/>
      <c r="S29" s="56"/>
    </row>
    <row r="30" spans="1:19" ht="14.25" customHeight="1" x14ac:dyDescent="0.25">
      <c r="B30" s="6" t="s">
        <v>47</v>
      </c>
      <c r="C30" s="5" t="s">
        <v>119</v>
      </c>
      <c r="D30" s="4" t="s">
        <v>21</v>
      </c>
      <c r="E30" s="22">
        <v>13</v>
      </c>
      <c r="F30" s="22">
        <v>12</v>
      </c>
      <c r="G30" s="22">
        <v>13</v>
      </c>
      <c r="H30" s="22">
        <v>12</v>
      </c>
      <c r="I30" s="22"/>
      <c r="J30" s="22"/>
      <c r="K30" s="23"/>
      <c r="L30" s="3">
        <f>IF(N30&lt;=4,SUM(E31:K31),LARGE(E31:K31,1)+LARGE(E31:K31,2)+LARGE(E31:K31,3)+LARGE(E31:K31,4))</f>
        <v>44</v>
      </c>
      <c r="M30" s="2">
        <f>SUM(E31:K31)</f>
        <v>44</v>
      </c>
      <c r="N30" s="41">
        <f>COUNT(E31:K31)</f>
        <v>4</v>
      </c>
      <c r="O30" s="42" t="s">
        <v>37</v>
      </c>
      <c r="P30" s="62"/>
      <c r="Q30" s="56"/>
      <c r="R30" s="56"/>
      <c r="S30" s="61"/>
    </row>
    <row r="31" spans="1:19" ht="14.25" customHeight="1" x14ac:dyDescent="0.25">
      <c r="A31" s="26"/>
      <c r="B31" s="6"/>
      <c r="C31" s="5"/>
      <c r="D31" s="4"/>
      <c r="E31" s="24">
        <f>IFERROR(VLOOKUP(E30, Bodování!$B$4:$C$53, 2), "")</f>
        <v>10</v>
      </c>
      <c r="F31" s="24">
        <f>IFERROR(VLOOKUP(F30, Bodování!$B$4:$C$53, 2), "")</f>
        <v>12</v>
      </c>
      <c r="G31" s="24">
        <f>IFERROR(VLOOKUP(G30, Bodování!$B$4:$C$53, 2), "")</f>
        <v>10</v>
      </c>
      <c r="H31" s="24">
        <f>IFERROR(VLOOKUP(H30, Bodování!$B$4:$C$53, 2), "")</f>
        <v>12</v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P31" s="56"/>
      <c r="Q31" s="62"/>
      <c r="R31" s="62"/>
      <c r="S31" s="56"/>
    </row>
    <row r="32" spans="1:19" ht="15" customHeight="1" x14ac:dyDescent="0.25">
      <c r="B32" s="6" t="s">
        <v>49</v>
      </c>
      <c r="C32" s="5" t="s">
        <v>120</v>
      </c>
      <c r="D32" s="4" t="s">
        <v>18</v>
      </c>
      <c r="E32" s="22">
        <v>14</v>
      </c>
      <c r="F32" s="22"/>
      <c r="G32" s="22"/>
      <c r="H32" s="22">
        <v>13</v>
      </c>
      <c r="I32" s="22"/>
      <c r="J32" s="22"/>
      <c r="K32" s="23"/>
      <c r="L32" s="3">
        <f>IF(N32&lt;=4,SUM(E33:K33),LARGE(E33:K33,1)+LARGE(E33:K33,2)+LARGE(E33:K33,3)+LARGE(E33:K33,4))</f>
        <v>18</v>
      </c>
      <c r="M32" s="2">
        <f>SUM(E33:K33)</f>
        <v>18</v>
      </c>
      <c r="N32" s="41">
        <f>COUNT(E33:K33)</f>
        <v>2</v>
      </c>
      <c r="O32" s="47" t="s">
        <v>58</v>
      </c>
      <c r="P32" s="62"/>
      <c r="Q32" s="56"/>
      <c r="R32" s="56"/>
      <c r="S32" s="61"/>
    </row>
    <row r="33" spans="1:19" ht="15" customHeight="1" x14ac:dyDescent="0.25">
      <c r="A33" s="26"/>
      <c r="B33" s="6"/>
      <c r="C33" s="5"/>
      <c r="D33" s="4"/>
      <c r="E33" s="24">
        <f>IFERROR(VLOOKUP(E32, Bodování!$B$4:$C$53, 2), "")</f>
        <v>8</v>
      </c>
      <c r="F33" s="24" t="str">
        <f>IFERROR(VLOOKUP(F32, Bodování!$B$4:$C$53, 2), "")</f>
        <v/>
      </c>
      <c r="G33" s="24" t="str">
        <f>IFERROR(VLOOKUP(G32, Bodování!$B$4:$C$53, 2), "")</f>
        <v/>
      </c>
      <c r="H33" s="24">
        <f>IFERROR(VLOOKUP(H32, Bodování!$B$4:$C$53, 2), "")</f>
        <v>10</v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62"/>
      <c r="Q33" s="62"/>
      <c r="R33" s="62"/>
      <c r="S33" s="56"/>
    </row>
    <row r="34" spans="1:19" ht="15" customHeight="1" x14ac:dyDescent="0.25">
      <c r="A34" s="26"/>
      <c r="B34" s="6" t="s">
        <v>51</v>
      </c>
      <c r="C34" s="5" t="s">
        <v>121</v>
      </c>
      <c r="D34" s="4" t="s">
        <v>41</v>
      </c>
      <c r="E34" s="22">
        <v>15</v>
      </c>
      <c r="F34" s="22"/>
      <c r="G34" s="22"/>
      <c r="H34" s="22"/>
      <c r="I34" s="22"/>
      <c r="J34" s="22"/>
      <c r="K34" s="23"/>
      <c r="L34" s="3">
        <f>IF(N34&lt;=4,SUM(E35:K35),LARGE(E35:K35,1)+LARGE(E35:K35,2)+LARGE(E35:K35,3)+LARGE(E35:K35,4))</f>
        <v>7</v>
      </c>
      <c r="M34" s="2">
        <f>SUM(E35:K35)</f>
        <v>7</v>
      </c>
      <c r="N34" s="41">
        <f>COUNT(E35:K35)</f>
        <v>1</v>
      </c>
      <c r="O34" s="48" t="s">
        <v>61</v>
      </c>
      <c r="P34" s="62"/>
      <c r="Q34" s="62"/>
      <c r="R34" s="62"/>
      <c r="S34" s="61"/>
    </row>
    <row r="35" spans="1:19" ht="15" customHeight="1" x14ac:dyDescent="0.25">
      <c r="A35" s="26"/>
      <c r="B35" s="6"/>
      <c r="C35" s="5"/>
      <c r="D35" s="4"/>
      <c r="E35" s="24">
        <f>IFERROR(VLOOKUP(E34, Bodování!$B$4:$C$53, 2), "")</f>
        <v>7</v>
      </c>
      <c r="F35" s="24" t="str">
        <f>IFERROR(VLOOKUP(F34, Bodování!$B$4:$C$53, 2), "")</f>
        <v/>
      </c>
      <c r="G35" s="24" t="str">
        <f>IFERROR(VLOOKUP(G34, Bodování!$B$4:$C$53, 2), "")</f>
        <v/>
      </c>
      <c r="H35" s="24" t="str">
        <f>IFERROR(VLOOKUP(H34, Bodování!$B$4:$C$53, 2), "")</f>
        <v/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62"/>
      <c r="Q35" s="62"/>
      <c r="R35" s="62"/>
      <c r="S35" s="56"/>
    </row>
    <row r="36" spans="1:19" ht="15" customHeight="1" x14ac:dyDescent="0.25">
      <c r="A36" s="26"/>
      <c r="B36" s="6" t="s">
        <v>53</v>
      </c>
      <c r="C36" s="5" t="s">
        <v>122</v>
      </c>
      <c r="D36" s="4" t="s">
        <v>21</v>
      </c>
      <c r="E36" s="22"/>
      <c r="F36" s="22">
        <v>3</v>
      </c>
      <c r="G36" s="22"/>
      <c r="H36" s="22">
        <v>2</v>
      </c>
      <c r="I36" s="22"/>
      <c r="J36" s="22"/>
      <c r="K36" s="23"/>
      <c r="L36" s="3">
        <f>IF(N36&lt;=4,SUM(E37:K37),LARGE(E37:K37,1)+LARGE(E37:K37,2)+LARGE(E37:K37,3)+LARGE(E37:K37,4))</f>
        <v>86</v>
      </c>
      <c r="M36" s="2">
        <f>SUM(E37:K37)</f>
        <v>86</v>
      </c>
      <c r="N36" s="41">
        <f>COUNT(E37:K37)</f>
        <v>2</v>
      </c>
      <c r="O36" s="42" t="s">
        <v>30</v>
      </c>
      <c r="P36" s="62"/>
      <c r="Q36" s="62"/>
      <c r="R36" s="62"/>
      <c r="S36" s="61"/>
    </row>
    <row r="37" spans="1:19" ht="15" customHeight="1" x14ac:dyDescent="0.25">
      <c r="A37" s="26"/>
      <c r="B37" s="6"/>
      <c r="C37" s="5"/>
      <c r="D37" s="4"/>
      <c r="E37" s="24" t="str">
        <f>IFERROR(VLOOKUP(E36, Bodování!$B$4:$C$53, 2), "")</f>
        <v/>
      </c>
      <c r="F37" s="24">
        <f>IFERROR(VLOOKUP(F36, Bodování!$B$4:$C$53, 2), "")</f>
        <v>41</v>
      </c>
      <c r="G37" s="24" t="str">
        <f>IFERROR(VLOOKUP(G36, Bodování!$B$4:$C$53, 2), "")</f>
        <v/>
      </c>
      <c r="H37" s="24">
        <f>IFERROR(VLOOKUP(H36, Bodování!$B$4:$C$53, 2), "")</f>
        <v>45</v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62"/>
      <c r="Q37" s="62"/>
      <c r="R37" s="62"/>
      <c r="S37" s="56"/>
    </row>
    <row r="38" spans="1:19" ht="15" customHeight="1" x14ac:dyDescent="0.25">
      <c r="B38" s="6" t="s">
        <v>55</v>
      </c>
      <c r="C38" s="5" t="s">
        <v>123</v>
      </c>
      <c r="D38" s="4" t="s">
        <v>21</v>
      </c>
      <c r="E38" s="22"/>
      <c r="F38" s="22">
        <v>5</v>
      </c>
      <c r="G38" s="22">
        <v>3</v>
      </c>
      <c r="H38" s="22">
        <v>5</v>
      </c>
      <c r="I38" s="22"/>
      <c r="J38" s="22"/>
      <c r="K38" s="23"/>
      <c r="L38" s="3">
        <f>IF(N38&lt;=4,SUM(E39:K39),LARGE(E39:K39,1)+LARGE(E39:K39,2)+LARGE(E39:K39,3)+LARGE(E39:K39,4))</f>
        <v>105</v>
      </c>
      <c r="M38" s="2">
        <f>SUM(E39:K39)</f>
        <v>105</v>
      </c>
      <c r="N38" s="41">
        <f>COUNT(E39:K39)</f>
        <v>3</v>
      </c>
      <c r="O38" s="42" t="s">
        <v>22</v>
      </c>
      <c r="P38" s="62"/>
      <c r="Q38" s="56"/>
      <c r="R38" s="56"/>
      <c r="S38" s="61"/>
    </row>
    <row r="39" spans="1:19" ht="15" customHeight="1" x14ac:dyDescent="0.25">
      <c r="A39" s="26"/>
      <c r="B39" s="6"/>
      <c r="C39" s="5"/>
      <c r="D39" s="4"/>
      <c r="E39" s="24" t="str">
        <f>IFERROR(VLOOKUP(E38, Bodování!$B$4:$C$53, 2), "")</f>
        <v/>
      </c>
      <c r="F39" s="24">
        <f>IFERROR(VLOOKUP(F38, Bodování!$B$4:$C$53, 2), "")</f>
        <v>32</v>
      </c>
      <c r="G39" s="24">
        <f>IFERROR(VLOOKUP(G38, Bodování!$B$4:$C$53, 2), "")</f>
        <v>41</v>
      </c>
      <c r="H39" s="24">
        <f>IFERROR(VLOOKUP(H38, Bodování!$B$4:$C$53, 2), "")</f>
        <v>32</v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3"/>
      <c r="M39" s="2"/>
      <c r="N39" s="41"/>
      <c r="O39" s="42"/>
      <c r="P39" s="56"/>
      <c r="Q39" s="62"/>
      <c r="R39" s="62"/>
      <c r="S39" s="56"/>
    </row>
    <row r="40" spans="1:19" ht="15" customHeight="1" x14ac:dyDescent="0.25">
      <c r="B40" s="6" t="s">
        <v>57</v>
      </c>
      <c r="C40" s="5" t="s">
        <v>124</v>
      </c>
      <c r="D40" s="4" t="s">
        <v>29</v>
      </c>
      <c r="E40" s="22"/>
      <c r="F40" s="22">
        <v>10</v>
      </c>
      <c r="G40" s="22"/>
      <c r="H40" s="22"/>
      <c r="I40" s="22"/>
      <c r="J40" s="22"/>
      <c r="K40" s="23"/>
      <c r="L40" s="49">
        <f>IF(N40&lt;=4,SUM(E41:K41),LARGE(E41:K41,1)+LARGE(E41:K41,2)+LARGE(E41:K41,3)+LARGE(E41:K41,4))</f>
        <v>16</v>
      </c>
      <c r="M40" s="50">
        <f>SUM(E41:K41)</f>
        <v>16</v>
      </c>
      <c r="N40" s="51">
        <f>COUNT(E41:K41)</f>
        <v>1</v>
      </c>
      <c r="O40" s="42" t="s">
        <v>60</v>
      </c>
      <c r="P40" s="56"/>
      <c r="Q40" s="56"/>
      <c r="R40" s="56"/>
      <c r="S40" s="61"/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>
        <f>IFERROR(VLOOKUP(F40, Bodování!$B$4:$C$53, 2), "")</f>
        <v>16</v>
      </c>
      <c r="G41" s="24" t="str">
        <f>IFERROR(VLOOKUP(G40, Bodování!$B$4:$C$53, 2), "")</f>
        <v/>
      </c>
      <c r="H41" s="24" t="str">
        <f>IFERROR(VLOOKUP(H40, Bodování!$B$4:$C$53, 2), "")</f>
        <v/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  <c r="P41" s="56"/>
      <c r="Q41" s="56"/>
      <c r="R41" s="56"/>
      <c r="S41" s="56"/>
    </row>
    <row r="42" spans="1:19" ht="15" customHeight="1" x14ac:dyDescent="0.25">
      <c r="B42" s="6" t="s">
        <v>58</v>
      </c>
      <c r="C42" s="5" t="s">
        <v>125</v>
      </c>
      <c r="D42" s="4" t="s">
        <v>18</v>
      </c>
      <c r="E42" s="22"/>
      <c r="F42" s="22">
        <v>13</v>
      </c>
      <c r="G42" s="22"/>
      <c r="H42" s="22">
        <v>11</v>
      </c>
      <c r="I42" s="22"/>
      <c r="J42" s="22"/>
      <c r="K42" s="23"/>
      <c r="L42" s="49">
        <f>IF(N42&lt;=4,SUM(E43:K43),LARGE(E43:K43,1)+LARGE(E43:K43,2)+LARGE(E43:K43,3)+LARGE(E43:K43,4))</f>
        <v>24</v>
      </c>
      <c r="M42" s="50">
        <f>SUM(E43:K43)</f>
        <v>24</v>
      </c>
      <c r="N42" s="51">
        <f>COUNT(E43:K43)</f>
        <v>2</v>
      </c>
      <c r="O42" s="42" t="s">
        <v>53</v>
      </c>
      <c r="P42" s="56"/>
      <c r="Q42" s="56"/>
      <c r="R42" s="56"/>
      <c r="S42" s="61"/>
    </row>
    <row r="43" spans="1:19" ht="15" customHeight="1" x14ac:dyDescent="0.25">
      <c r="B43" s="6"/>
      <c r="C43" s="5"/>
      <c r="D43" s="4"/>
      <c r="E43" s="24" t="str">
        <f>IFERROR(VLOOKUP(E42, Bodování!$B$4:$C$53, 2), "")</f>
        <v/>
      </c>
      <c r="F43" s="24">
        <f>IFERROR(VLOOKUP(F42, Bodování!$B$4:$C$53, 2), "")</f>
        <v>10</v>
      </c>
      <c r="G43" s="24" t="str">
        <f>IFERROR(VLOOKUP(G42, Bodování!$B$4:$C$53, 2), "")</f>
        <v/>
      </c>
      <c r="H43" s="24">
        <f>IFERROR(VLOOKUP(H42, Bodování!$B$4:$C$53, 2), "")</f>
        <v>14</v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  <c r="P43" s="56"/>
      <c r="Q43" s="56"/>
      <c r="R43" s="56"/>
      <c r="S43" s="56"/>
    </row>
    <row r="44" spans="1:19" ht="13.5" customHeight="1" x14ac:dyDescent="0.25">
      <c r="B44" s="6" t="s">
        <v>59</v>
      </c>
      <c r="C44" s="5" t="s">
        <v>126</v>
      </c>
      <c r="D44" s="4" t="s">
        <v>21</v>
      </c>
      <c r="E44" s="22"/>
      <c r="F44" s="22">
        <v>14</v>
      </c>
      <c r="G44" s="22">
        <v>12</v>
      </c>
      <c r="H44" s="22">
        <v>21</v>
      </c>
      <c r="I44" s="22"/>
      <c r="J44" s="22"/>
      <c r="K44" s="23"/>
      <c r="L44" s="49">
        <f>IF(N44&lt;=4,SUM(E45:K45),LARGE(E45:K45,1)+LARGE(E45:K45,2)+LARGE(E45:K45,3)+LARGE(E45:K45,4))</f>
        <v>21</v>
      </c>
      <c r="M44" s="50">
        <f>SUM(E45:K45)</f>
        <v>21</v>
      </c>
      <c r="N44" s="51">
        <f>COUNT(E45:K45)</f>
        <v>3</v>
      </c>
      <c r="O44" s="42" t="s">
        <v>57</v>
      </c>
      <c r="P44" s="56"/>
      <c r="Q44" s="56"/>
      <c r="R44" s="56"/>
      <c r="S44" s="61"/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>
        <f>IFERROR(VLOOKUP(F44, Bodování!$B$4:$C$53, 2), "")</f>
        <v>8</v>
      </c>
      <c r="G45" s="24">
        <f>IFERROR(VLOOKUP(G44, Bodování!$B$4:$C$53, 2), "")</f>
        <v>12</v>
      </c>
      <c r="H45" s="24">
        <f>IFERROR(VLOOKUP(H44, Bodování!$B$4:$C$53, 2), "")</f>
        <v>1</v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  <c r="P45" s="56"/>
      <c r="Q45" s="56"/>
      <c r="R45" s="56"/>
      <c r="S45" s="56"/>
    </row>
    <row r="46" spans="1:19" ht="13.5" customHeight="1" x14ac:dyDescent="0.25">
      <c r="B46" s="6" t="s">
        <v>60</v>
      </c>
      <c r="C46" s="5" t="s">
        <v>127</v>
      </c>
      <c r="D46" s="4" t="s">
        <v>46</v>
      </c>
      <c r="E46" s="22"/>
      <c r="F46" s="22">
        <v>15</v>
      </c>
      <c r="G46" s="22">
        <v>9</v>
      </c>
      <c r="H46" s="22">
        <v>16</v>
      </c>
      <c r="I46" s="22"/>
      <c r="J46" s="22"/>
      <c r="K46" s="23"/>
      <c r="L46" s="49">
        <f>IF(N46&lt;=4,SUM(E47:K47),LARGE(E47:K47,1)+LARGE(E47:K47,2)+LARGE(E47:K47,3)+LARGE(E47:K47,4))</f>
        <v>32</v>
      </c>
      <c r="M46" s="50">
        <f>SUM(E47:K47)</f>
        <v>32</v>
      </c>
      <c r="N46" s="51">
        <f>COUNT(E47:K47)</f>
        <v>3</v>
      </c>
      <c r="O46" s="42" t="s">
        <v>47</v>
      </c>
      <c r="P46" s="56"/>
      <c r="Q46" s="56"/>
      <c r="R46" s="56"/>
      <c r="S46" s="61"/>
    </row>
    <row r="47" spans="1:19" ht="13.5" customHeight="1" x14ac:dyDescent="0.25">
      <c r="B47" s="6"/>
      <c r="C47" s="5"/>
      <c r="D47" s="4"/>
      <c r="E47" s="24" t="str">
        <f>IFERROR(VLOOKUP(E46, Bodování!$B$4:$C$53, 2), "")</f>
        <v/>
      </c>
      <c r="F47" s="24">
        <f>IFERROR(VLOOKUP(F46, Bodování!$B$4:$C$53, 2), "")</f>
        <v>7</v>
      </c>
      <c r="G47" s="24">
        <f>IFERROR(VLOOKUP(G46, Bodování!$B$4:$C$53, 2), "")</f>
        <v>19</v>
      </c>
      <c r="H47" s="24">
        <f>IFERROR(VLOOKUP(H46, Bodování!$B$4:$C$53, 2), "")</f>
        <v>6</v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  <c r="P47" s="56"/>
      <c r="Q47" s="56"/>
      <c r="R47" s="56"/>
      <c r="S47" s="56"/>
    </row>
    <row r="48" spans="1:19" ht="12.75" customHeight="1" x14ac:dyDescent="0.25">
      <c r="B48" s="6" t="s">
        <v>61</v>
      </c>
      <c r="C48" s="5" t="s">
        <v>128</v>
      </c>
      <c r="D48" s="4" t="s">
        <v>21</v>
      </c>
      <c r="E48" s="22"/>
      <c r="F48" s="22">
        <v>18</v>
      </c>
      <c r="G48" s="22"/>
      <c r="H48" s="22"/>
      <c r="I48" s="22"/>
      <c r="J48" s="22"/>
      <c r="K48" s="23"/>
      <c r="L48" s="49">
        <f>IF(N48&lt;=4,SUM(E49:K49),LARGE(E49:K49,1)+LARGE(E49:K49,2)+LARGE(E49:K49,3)+LARGE(E49:K49,4))</f>
        <v>4</v>
      </c>
      <c r="M48" s="50">
        <f>SUM(E49:K49)</f>
        <v>4</v>
      </c>
      <c r="N48" s="51">
        <f>COUNT(E49:K49)</f>
        <v>1</v>
      </c>
      <c r="O48" s="47" t="s">
        <v>63</v>
      </c>
      <c r="P48" s="56"/>
      <c r="Q48" s="56"/>
      <c r="R48" s="56"/>
      <c r="S48" s="61"/>
    </row>
    <row r="49" spans="2:19" ht="12.75" customHeight="1" x14ac:dyDescent="0.25">
      <c r="B49" s="6"/>
      <c r="C49" s="5"/>
      <c r="D49" s="4"/>
      <c r="E49" s="24" t="str">
        <f>IFERROR(VLOOKUP(E48, Bodování!$B$4:$C$53, 2), "")</f>
        <v/>
      </c>
      <c r="F49" s="24">
        <f>IFERROR(VLOOKUP(F48, Bodování!$B$4:$C$53, 2), "")</f>
        <v>4</v>
      </c>
      <c r="G49" s="24" t="str">
        <f>IFERROR(VLOOKUP(G48, Bodování!$B$4:$C$53, 2), "")</f>
        <v/>
      </c>
      <c r="H49" s="24" t="str">
        <f>IFERROR(VLOOKUP(H48, Bodování!$B$4:$C$53, 2), "")</f>
        <v/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  <c r="P49" s="56"/>
      <c r="Q49" s="56"/>
      <c r="R49" s="56"/>
      <c r="S49" s="56"/>
    </row>
    <row r="50" spans="2:19" ht="12.75" customHeight="1" x14ac:dyDescent="0.25">
      <c r="B50" s="6" t="s">
        <v>62</v>
      </c>
      <c r="C50" s="5" t="s">
        <v>129</v>
      </c>
      <c r="D50" s="4" t="s">
        <v>43</v>
      </c>
      <c r="E50" s="22"/>
      <c r="F50" s="22">
        <v>8</v>
      </c>
      <c r="G50" s="22"/>
      <c r="H50" s="22"/>
      <c r="I50" s="22"/>
      <c r="J50" s="22"/>
      <c r="K50" s="23"/>
      <c r="L50" s="49">
        <f>IF(N50&lt;=4,SUM(E51:K51),LARGE(E51:K51,1)+LARGE(E51:K51,2)+LARGE(E51:K51,3)+LARGE(E51:K51,4))</f>
        <v>22</v>
      </c>
      <c r="M50" s="50">
        <f>SUM(E51:K51)</f>
        <v>22</v>
      </c>
      <c r="N50" s="51">
        <f>COUNT(E51:K51)</f>
        <v>1</v>
      </c>
      <c r="O50" s="52" t="s">
        <v>55</v>
      </c>
      <c r="P50" s="56"/>
      <c r="Q50" s="56"/>
      <c r="R50" s="56"/>
      <c r="S50" s="61"/>
    </row>
    <row r="51" spans="2:19" ht="12.75" customHeight="1" x14ac:dyDescent="0.25">
      <c r="B51" s="6"/>
      <c r="C51" s="5"/>
      <c r="D51" s="4"/>
      <c r="E51" s="24" t="str">
        <f>IFERROR(VLOOKUP(E50, Bodování!$B$4:$C$53, 2), "")</f>
        <v/>
      </c>
      <c r="F51" s="24">
        <f>IFERROR(VLOOKUP(F50, Bodování!$B$4:$C$53, 2), "")</f>
        <v>22</v>
      </c>
      <c r="G51" s="24" t="str">
        <f>IFERROR(VLOOKUP(G50, Bodování!$B$4:$C$53, 2), "")</f>
        <v/>
      </c>
      <c r="H51" s="24" t="str">
        <f>IFERROR(VLOOKUP(H50, Bodování!$B$4:$C$53, 2), "")</f>
        <v/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  <c r="P51" s="56"/>
      <c r="Q51" s="56"/>
      <c r="R51" s="56"/>
      <c r="S51" s="56"/>
    </row>
    <row r="52" spans="2:19" ht="12.75" customHeight="1" x14ac:dyDescent="0.25">
      <c r="B52" s="6" t="s">
        <v>63</v>
      </c>
      <c r="C52" s="5" t="s">
        <v>130</v>
      </c>
      <c r="D52" s="4" t="s">
        <v>29</v>
      </c>
      <c r="E52" s="22"/>
      <c r="F52" s="22"/>
      <c r="G52" s="22">
        <v>8</v>
      </c>
      <c r="H52" s="22"/>
      <c r="I52" s="22"/>
      <c r="J52" s="22"/>
      <c r="K52" s="23"/>
      <c r="L52" s="49">
        <f>IF(N52&lt;=4,SUM(E53:K53),LARGE(E53:K53,1)+LARGE(E53:K53,2)+LARGE(E53:K53,3)+LARGE(E53:K53,4))</f>
        <v>22</v>
      </c>
      <c r="M52" s="50">
        <f>SUM(E53:K53)</f>
        <v>22</v>
      </c>
      <c r="N52" s="51">
        <f>COUNT(E53:K53)</f>
        <v>1</v>
      </c>
      <c r="O52" s="42" t="s">
        <v>55</v>
      </c>
      <c r="P52" s="56"/>
      <c r="Q52" s="56"/>
      <c r="R52" s="56"/>
      <c r="S52" s="61"/>
    </row>
    <row r="53" spans="2:19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>
        <f>IFERROR(VLOOKUP(G52, Bodování!$B$4:$C$53, 2), "")</f>
        <v>22</v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 t="str">
        <f>IFERROR(VLOOKUP(K52, Bodování!$B$4:$C$53, 2), "")</f>
        <v/>
      </c>
      <c r="L53" s="49"/>
      <c r="M53" s="50"/>
      <c r="N53" s="51"/>
      <c r="O53" s="42"/>
      <c r="P53" s="56"/>
      <c r="Q53" s="56"/>
      <c r="R53" s="56"/>
      <c r="S53" s="56"/>
    </row>
    <row r="54" spans="2:19" ht="12.75" customHeight="1" x14ac:dyDescent="0.25">
      <c r="B54" s="6" t="s">
        <v>64</v>
      </c>
      <c r="C54" s="5" t="s">
        <v>131</v>
      </c>
      <c r="D54" s="4" t="s">
        <v>18</v>
      </c>
      <c r="E54" s="22"/>
      <c r="F54" s="22"/>
      <c r="G54" s="22"/>
      <c r="H54" s="22">
        <v>6</v>
      </c>
      <c r="I54" s="22"/>
      <c r="J54" s="22"/>
      <c r="K54" s="23"/>
      <c r="L54" s="49">
        <f>IF(N54&lt;=4,SUM(E55:K55),LARGE(E55:K55,1)+LARGE(E55:K55,2)+LARGE(E55:K55,3)+LARGE(E55:K55,4))</f>
        <v>28</v>
      </c>
      <c r="M54" s="50">
        <f>SUM(E55:K55)</f>
        <v>28</v>
      </c>
      <c r="N54" s="51">
        <f>COUNT(E55:K55)</f>
        <v>1</v>
      </c>
      <c r="O54" s="42" t="s">
        <v>51</v>
      </c>
      <c r="P54" s="56"/>
      <c r="Q54" s="56"/>
      <c r="R54" s="56"/>
      <c r="S54" s="61"/>
    </row>
    <row r="55" spans="2:19" ht="15" customHeight="1" x14ac:dyDescent="0.25">
      <c r="B55" s="6"/>
      <c r="C55" s="5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>
        <f>IFERROR(VLOOKUP(H54, Bodování!$B$4:$C$53, 2), "")</f>
        <v>28</v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  <c r="P55" s="56"/>
      <c r="Q55" s="56"/>
      <c r="R55" s="56"/>
      <c r="S55" s="56"/>
    </row>
    <row r="56" spans="2:19" ht="13.5" customHeight="1" x14ac:dyDescent="0.25">
      <c r="B56" s="6" t="s">
        <v>132</v>
      </c>
      <c r="C56" s="5" t="s">
        <v>133</v>
      </c>
      <c r="D56" s="4" t="s">
        <v>29</v>
      </c>
      <c r="E56" s="22"/>
      <c r="F56" s="22"/>
      <c r="G56" s="22"/>
      <c r="H56" s="22">
        <v>8</v>
      </c>
      <c r="I56" s="22"/>
      <c r="J56" s="22"/>
      <c r="K56" s="23"/>
      <c r="L56" s="49">
        <f>IF(N56&lt;=4,SUM(E57:K57),LARGE(E57:K57,1)+LARGE(E57:K57,2)+LARGE(E57:K57,3)+LARGE(E57:K57,4))</f>
        <v>22</v>
      </c>
      <c r="M56" s="50">
        <f>SUM(E57:K57)</f>
        <v>22</v>
      </c>
      <c r="N56" s="51">
        <f>COUNT(E57:K57)</f>
        <v>1</v>
      </c>
      <c r="O56" s="47" t="s">
        <v>55</v>
      </c>
      <c r="P56" s="56"/>
      <c r="Q56" s="56"/>
      <c r="R56" s="56"/>
      <c r="S56" s="61"/>
    </row>
    <row r="57" spans="2:19" ht="13.5" customHeight="1" x14ac:dyDescent="0.25">
      <c r="B57" s="6"/>
      <c r="C57" s="5"/>
      <c r="D57" s="4"/>
      <c r="E57" s="24" t="str">
        <f>IFERROR(VLOOKUP(E56, Bodování!$B$4:$C$53, 2), "")</f>
        <v/>
      </c>
      <c r="F57" s="24" t="str">
        <f>IFERROR(VLOOKUP(F56, Bodování!$B$4:$C$53, 2), "")</f>
        <v/>
      </c>
      <c r="G57" s="24" t="str">
        <f>IFERROR(VLOOKUP(G56, Bodování!$B$4:$C$53, 2), "")</f>
        <v/>
      </c>
      <c r="H57" s="24">
        <f>IFERROR(VLOOKUP(H56, Bodování!$B$4:$C$53, 2), "")</f>
        <v>22</v>
      </c>
      <c r="I57" s="25" t="str">
        <f>IFERROR(VLOOKUP(I56, Bodování!$B$4:$C$53, 2), "")</f>
        <v/>
      </c>
      <c r="J57" s="25" t="str">
        <f>IFERROR(VLOOKUP(J56, Bodování!$B$4:$C$53, 2), "")</f>
        <v/>
      </c>
      <c r="K57" s="25" t="str">
        <f>IFERROR(VLOOKUP(K56, Bodování!$B$4:$C$53, 2), "")</f>
        <v/>
      </c>
      <c r="L57" s="49"/>
      <c r="M57" s="50"/>
      <c r="N57" s="51"/>
      <c r="O57" s="47"/>
      <c r="P57" s="56"/>
      <c r="Q57" s="56"/>
      <c r="R57" s="56"/>
      <c r="S57" s="56"/>
    </row>
    <row r="58" spans="2:19" ht="12.75" customHeight="1" x14ac:dyDescent="0.25">
      <c r="B58" s="6" t="s">
        <v>134</v>
      </c>
      <c r="C58" s="5" t="s">
        <v>135</v>
      </c>
      <c r="D58" s="4" t="s">
        <v>18</v>
      </c>
      <c r="E58" s="22"/>
      <c r="F58" s="22"/>
      <c r="G58" s="22"/>
      <c r="H58" s="22">
        <v>9</v>
      </c>
      <c r="I58" s="22"/>
      <c r="J58" s="22"/>
      <c r="K58" s="23"/>
      <c r="L58" s="49">
        <f>IF(N58&lt;=4,SUM(E59:K59),LARGE(E59:K59,1)+LARGE(E59:K59,2)+LARGE(E59:K59,3)+LARGE(E59:K59,4))</f>
        <v>19</v>
      </c>
      <c r="M58" s="50">
        <f>SUM(E59:K59)</f>
        <v>19</v>
      </c>
      <c r="N58" s="51">
        <f>COUNT(E59:K59)</f>
        <v>1</v>
      </c>
      <c r="O58" s="37" t="s">
        <v>57</v>
      </c>
      <c r="P58" s="56"/>
      <c r="Q58" s="56"/>
      <c r="R58" s="56"/>
      <c r="S58" s="61"/>
    </row>
    <row r="59" spans="2:19" ht="12.75" customHeight="1" x14ac:dyDescent="0.25">
      <c r="B59" s="6"/>
      <c r="C59" s="5"/>
      <c r="D59" s="4"/>
      <c r="E59" s="24" t="str">
        <f>IFERROR(VLOOKUP(E58, Bodování!$B$4:$C$53, 2), "")</f>
        <v/>
      </c>
      <c r="F59" s="24" t="str">
        <f>IFERROR(VLOOKUP(F58, Bodování!$B$4:$C$53, 2), "")</f>
        <v/>
      </c>
      <c r="G59" s="24" t="str">
        <f>IFERROR(VLOOKUP(G58, Bodování!$B$4:$C$53, 2), "")</f>
        <v/>
      </c>
      <c r="H59" s="24">
        <f>IFERROR(VLOOKUP(H58, Bodování!$B$4:$C$53, 2), "")</f>
        <v>19</v>
      </c>
      <c r="I59" s="25" t="str">
        <f>IFERROR(VLOOKUP(I58, Bodování!$B$4:$C$53, 2), "")</f>
        <v/>
      </c>
      <c r="J59" s="25" t="str">
        <f>IFERROR(VLOOKUP(J58, Bodování!$B$4:$C$53, 2), "")</f>
        <v/>
      </c>
      <c r="K59" s="25" t="str">
        <f>IFERROR(VLOOKUP(K58, Bodování!$B$4:$C$53, 2), "")</f>
        <v/>
      </c>
      <c r="L59" s="49"/>
      <c r="M59" s="50"/>
      <c r="N59" s="51"/>
      <c r="O59" s="37"/>
      <c r="P59" s="56"/>
      <c r="Q59" s="56"/>
      <c r="R59" s="56"/>
      <c r="S59" s="56"/>
    </row>
    <row r="60" spans="2:19" ht="12.75" customHeight="1" x14ac:dyDescent="0.25">
      <c r="B60" s="6" t="s">
        <v>136</v>
      </c>
      <c r="C60" s="5" t="s">
        <v>137</v>
      </c>
      <c r="D60" s="4" t="s">
        <v>18</v>
      </c>
      <c r="E60" s="22"/>
      <c r="F60" s="22"/>
      <c r="G60" s="22"/>
      <c r="H60" s="22">
        <v>10</v>
      </c>
      <c r="I60" s="22"/>
      <c r="J60" s="22"/>
      <c r="K60" s="23"/>
      <c r="L60" s="49">
        <f>IF(N60&lt;=4,SUM(E61:K61),LARGE(E61:K61,1)+LARGE(E61:K61,2)+LARGE(E61:K61,3)+LARGE(E61:K61,4))</f>
        <v>16</v>
      </c>
      <c r="M60" s="50">
        <f>SUM(E61:K61)</f>
        <v>16</v>
      </c>
      <c r="N60" s="51">
        <f>COUNT(E61:K61)</f>
        <v>1</v>
      </c>
      <c r="O60" s="37" t="s">
        <v>60</v>
      </c>
      <c r="P60" s="56"/>
      <c r="Q60" s="56"/>
      <c r="R60" s="56"/>
      <c r="S60" s="61"/>
    </row>
    <row r="61" spans="2:19" ht="12.75" customHeight="1" x14ac:dyDescent="0.25">
      <c r="B61" s="6"/>
      <c r="C61" s="5"/>
      <c r="D61" s="4"/>
      <c r="E61" s="24" t="str">
        <f>IFERROR(VLOOKUP(E60, Bodování!$B$4:$C$53, 2), "")</f>
        <v/>
      </c>
      <c r="F61" s="24" t="str">
        <f>IFERROR(VLOOKUP(F60, Bodování!$B$4:$C$53, 2), "")</f>
        <v/>
      </c>
      <c r="G61" s="24" t="str">
        <f>IFERROR(VLOOKUP(G60, Bodování!$B$4:$C$53, 2), "")</f>
        <v/>
      </c>
      <c r="H61" s="24">
        <f>IFERROR(VLOOKUP(H60, Bodování!$B$4:$C$53, 2), "")</f>
        <v>16</v>
      </c>
      <c r="I61" s="25" t="str">
        <f>IFERROR(VLOOKUP(I60, Bodování!$B$4:$C$53, 2), "")</f>
        <v/>
      </c>
      <c r="J61" s="25" t="str">
        <f>IFERROR(VLOOKUP(J60, Bodování!$B$4:$C$53, 2), "")</f>
        <v/>
      </c>
      <c r="K61" s="25" t="str">
        <f>IFERROR(VLOOKUP(K60, Bodování!$B$4:$C$53, 2), "")</f>
        <v/>
      </c>
      <c r="L61" s="49"/>
      <c r="M61" s="50"/>
      <c r="N61" s="51"/>
      <c r="O61" s="37"/>
      <c r="P61" s="56"/>
      <c r="Q61" s="56"/>
      <c r="R61" s="56"/>
      <c r="S61" s="56"/>
    </row>
    <row r="62" spans="2:19" ht="12.75" customHeight="1" x14ac:dyDescent="0.25">
      <c r="B62" s="6" t="s">
        <v>138</v>
      </c>
      <c r="C62" s="5" t="s">
        <v>139</v>
      </c>
      <c r="D62" s="4" t="s">
        <v>18</v>
      </c>
      <c r="E62" s="22"/>
      <c r="F62" s="22"/>
      <c r="G62" s="22"/>
      <c r="H62" s="22">
        <v>15</v>
      </c>
      <c r="I62" s="22"/>
      <c r="J62" s="22"/>
      <c r="K62" s="23"/>
      <c r="L62" s="49">
        <f>IF(N62&lt;=4,SUM(E63:K63),LARGE(E63:K63,1)+LARGE(E63:K63,2)+LARGE(E63:K63,3)+LARGE(E63:K63,4))</f>
        <v>7</v>
      </c>
      <c r="M62" s="50">
        <f>SUM(E63:K63)</f>
        <v>7</v>
      </c>
      <c r="N62" s="51">
        <f>COUNT(E63:K63)</f>
        <v>1</v>
      </c>
      <c r="O62" s="42" t="s">
        <v>61</v>
      </c>
      <c r="P62" s="56"/>
      <c r="Q62" s="56"/>
      <c r="R62" s="56"/>
      <c r="S62" s="61"/>
    </row>
    <row r="63" spans="2:19" ht="12.75" customHeight="1" x14ac:dyDescent="0.25">
      <c r="B63" s="6"/>
      <c r="C63" s="5"/>
      <c r="D63" s="4"/>
      <c r="E63" s="24" t="str">
        <f>IFERROR(VLOOKUP(E62, Bodování!$B$4:$C$53, 2), "")</f>
        <v/>
      </c>
      <c r="F63" s="24" t="str">
        <f>IFERROR(VLOOKUP(F62, Bodování!$B$4:$C$53, 2), "")</f>
        <v/>
      </c>
      <c r="G63" s="24" t="str">
        <f>IFERROR(VLOOKUP(G62, Bodování!$B$4:$C$53, 2), "")</f>
        <v/>
      </c>
      <c r="H63" s="24">
        <f>IFERROR(VLOOKUP(H62, Bodování!$B$4:$C$53, 2), "")</f>
        <v>7</v>
      </c>
      <c r="I63" s="25" t="str">
        <f>IFERROR(VLOOKUP(I62, Bodování!$B$4:$C$53, 2), "")</f>
        <v/>
      </c>
      <c r="J63" s="25" t="str">
        <f>IFERROR(VLOOKUP(J62, Bodování!$B$4:$C$53, 2), "")</f>
        <v/>
      </c>
      <c r="K63" s="25" t="str">
        <f>IFERROR(VLOOKUP(K62, Bodování!$B$4:$C$53, 2), "")</f>
        <v/>
      </c>
      <c r="L63" s="49"/>
      <c r="M63" s="50"/>
      <c r="N63" s="51"/>
      <c r="O63" s="42"/>
      <c r="P63" s="56"/>
      <c r="Q63" s="56"/>
      <c r="R63" s="56"/>
      <c r="S63" s="56"/>
    </row>
    <row r="64" spans="2:19" ht="12.75" customHeight="1" x14ac:dyDescent="0.25">
      <c r="B64" s="6" t="s">
        <v>140</v>
      </c>
      <c r="C64" s="5" t="s">
        <v>110</v>
      </c>
      <c r="D64" s="4" t="s">
        <v>18</v>
      </c>
      <c r="E64" s="22"/>
      <c r="F64" s="22"/>
      <c r="G64" s="22"/>
      <c r="H64" s="22">
        <v>16</v>
      </c>
      <c r="I64" s="22"/>
      <c r="J64" s="22"/>
      <c r="K64" s="23"/>
      <c r="L64" s="49">
        <f>IF(N64&lt;=4,SUM(E65:K65),LARGE(E65:K65,1)+LARGE(E65:K65,2)+LARGE(E65:K65,3)+LARGE(E65:K65,4))</f>
        <v>6</v>
      </c>
      <c r="M64" s="50">
        <f>SUM(E65:K65)</f>
        <v>6</v>
      </c>
      <c r="N64" s="51">
        <f>COUNT(E65:K65)</f>
        <v>1</v>
      </c>
      <c r="O64" s="42" t="s">
        <v>62</v>
      </c>
      <c r="P64" s="56"/>
      <c r="Q64" s="56"/>
      <c r="R64" s="56"/>
      <c r="S64" s="61"/>
    </row>
    <row r="65" spans="2:19" ht="15" customHeight="1" x14ac:dyDescent="0.25">
      <c r="B65" s="6"/>
      <c r="C65" s="5"/>
      <c r="D65" s="4"/>
      <c r="E65" s="24" t="str">
        <f>IFERROR(VLOOKUP(E64, Bodování!$B$4:$C$53, 2), "")</f>
        <v/>
      </c>
      <c r="F65" s="24" t="str">
        <f>IFERROR(VLOOKUP(F64, Bodování!$B$4:$C$53, 2), "")</f>
        <v/>
      </c>
      <c r="G65" s="24" t="str">
        <f>IFERROR(VLOOKUP(G64, Bodování!$B$4:$C$53, 2), "")</f>
        <v/>
      </c>
      <c r="H65" s="24">
        <f>IFERROR(VLOOKUP(H64, Bodování!$B$4:$C$53, 2), "")</f>
        <v>6</v>
      </c>
      <c r="I65" s="25" t="str">
        <f>IFERROR(VLOOKUP(I64, Bodování!$B$4:$C$53, 2), "")</f>
        <v/>
      </c>
      <c r="J65" s="25" t="str">
        <f>IFERROR(VLOOKUP(J64, Bodování!$B$4:$C$53, 2), "")</f>
        <v/>
      </c>
      <c r="K65" s="25" t="str">
        <f>IFERROR(VLOOKUP(K64, Bodování!$B$4:$C$53, 2), "")</f>
        <v/>
      </c>
      <c r="L65" s="49"/>
      <c r="M65" s="50"/>
      <c r="N65" s="51"/>
      <c r="O65" s="42"/>
      <c r="P65" s="56"/>
      <c r="Q65" s="56"/>
      <c r="R65" s="56"/>
      <c r="S65" s="56"/>
    </row>
    <row r="66" spans="2:19" ht="12.75" customHeight="1" x14ac:dyDescent="0.25">
      <c r="B66" s="6" t="s">
        <v>141</v>
      </c>
      <c r="C66" s="5"/>
      <c r="D66" s="4"/>
      <c r="E66" s="22"/>
      <c r="F66" s="22"/>
      <c r="G66" s="22"/>
      <c r="H66" s="22"/>
      <c r="I66" s="22"/>
      <c r="J66" s="22"/>
      <c r="K66" s="23"/>
      <c r="L66" s="49">
        <f>IF(N66&lt;=4,SUM(E67:K67),LARGE(E67:K67,1)+LARGE(E67:K67,2)+LARGE(E67:K67,3)+LARGE(E67:K67,4))</f>
        <v>0</v>
      </c>
      <c r="M66" s="50">
        <f>SUM(E67:K67)</f>
        <v>0</v>
      </c>
      <c r="N66" s="51">
        <f>COUNT(E67:K67)</f>
        <v>0</v>
      </c>
      <c r="O66" s="46"/>
      <c r="P66" s="56"/>
      <c r="Q66" s="56"/>
      <c r="R66" s="56"/>
      <c r="S66" s="61"/>
    </row>
    <row r="67" spans="2:19" ht="15" customHeight="1" x14ac:dyDescent="0.25">
      <c r="B67" s="6"/>
      <c r="C67" s="5"/>
      <c r="D67" s="4"/>
      <c r="E67" s="24" t="str">
        <f>IFERROR(VLOOKUP(E66, Bodování!$B$4:$C$53, 2), "")</f>
        <v/>
      </c>
      <c r="F67" s="24" t="str">
        <f>IFERROR(VLOOKUP(F66, Bodování!$B$4:$C$53, 2), "")</f>
        <v/>
      </c>
      <c r="G67" s="24" t="str">
        <f>IFERROR(VLOOKUP(G66, Bodování!$B$4:$C$53, 2), "")</f>
        <v/>
      </c>
      <c r="H67" s="24" t="str">
        <f>IFERROR(VLOOKUP(H66, Bodování!$B$4:$C$53, 2), "")</f>
        <v/>
      </c>
      <c r="I67" s="25" t="str">
        <f>IFERROR(VLOOKUP(I66, Bodování!$B$4:$C$53, 2), "")</f>
        <v/>
      </c>
      <c r="J67" s="25" t="str">
        <f>IFERROR(VLOOKUP(J66, Bodování!$B$4:$C$53, 2), "")</f>
        <v/>
      </c>
      <c r="K67" s="25" t="str">
        <f>IFERROR(VLOOKUP(K66, Bodování!$B$4:$C$53, 2), "")</f>
        <v/>
      </c>
      <c r="L67" s="49"/>
      <c r="M67" s="50"/>
      <c r="N67" s="51"/>
      <c r="O67" s="46"/>
      <c r="P67" s="56"/>
      <c r="Q67" s="56"/>
      <c r="R67" s="56"/>
      <c r="S67" s="56"/>
    </row>
    <row r="68" spans="2:19" ht="12.75" customHeight="1" x14ac:dyDescent="0.25">
      <c r="B68" s="6" t="s">
        <v>142</v>
      </c>
      <c r="C68" s="5"/>
      <c r="D68" s="4"/>
      <c r="E68" s="22"/>
      <c r="F68" s="22"/>
      <c r="G68" s="22"/>
      <c r="H68" s="22"/>
      <c r="I68" s="22"/>
      <c r="J68" s="22"/>
      <c r="K68" s="23"/>
      <c r="L68" s="49">
        <f>IF(N68&lt;=4,SUM(E69:K69),LARGE(E69:K69,1)+LARGE(E69:K69,2)+LARGE(E69:K69,3)+LARGE(E69:K69,4))</f>
        <v>0</v>
      </c>
      <c r="M68" s="50">
        <f>SUM(E69:K69)</f>
        <v>0</v>
      </c>
      <c r="N68" s="51">
        <f>COUNT(E69:K69)</f>
        <v>0</v>
      </c>
      <c r="O68" s="42"/>
      <c r="P68" s="56"/>
      <c r="Q68" s="56"/>
      <c r="R68" s="56"/>
      <c r="S68" s="61"/>
    </row>
    <row r="69" spans="2:19" ht="15" customHeight="1" x14ac:dyDescent="0.25">
      <c r="B69" s="6"/>
      <c r="C69" s="5"/>
      <c r="D69" s="4"/>
      <c r="E69" s="24" t="str">
        <f>IFERROR(VLOOKUP(E68, Bodování!$B$4:$C$53, 2), "")</f>
        <v/>
      </c>
      <c r="F69" s="24" t="str">
        <f>IFERROR(VLOOKUP(F68, Bodování!$B$4:$C$53, 2), "")</f>
        <v/>
      </c>
      <c r="G69" s="24" t="str">
        <f>IFERROR(VLOOKUP(G68, Bodování!$B$4:$C$53, 2), "")</f>
        <v/>
      </c>
      <c r="H69" s="24" t="str">
        <f>IFERROR(VLOOKUP(H68, Bodování!$B$4:$C$53, 2), "")</f>
        <v/>
      </c>
      <c r="I69" s="25" t="str">
        <f>IFERROR(VLOOKUP(I68, Bodování!$B$4:$C$53, 2), "")</f>
        <v/>
      </c>
      <c r="J69" s="25" t="str">
        <f>IFERROR(VLOOKUP(J68, Bodování!$B$4:$C$53, 2), "")</f>
        <v/>
      </c>
      <c r="K69" s="25" t="str">
        <f>IFERROR(VLOOKUP(K68, Bodování!$B$4:$C$53, 2), "")</f>
        <v/>
      </c>
      <c r="L69" s="49"/>
      <c r="M69" s="50"/>
      <c r="N69" s="51"/>
      <c r="O69" s="42"/>
      <c r="P69" s="56"/>
      <c r="Q69" s="56"/>
      <c r="R69" s="56"/>
      <c r="S69" s="56"/>
    </row>
    <row r="70" spans="2:19" ht="12.75" customHeight="1" x14ac:dyDescent="0.25">
      <c r="B70" s="6" t="s">
        <v>143</v>
      </c>
      <c r="C70" s="5"/>
      <c r="D70" s="4"/>
      <c r="E70" s="22"/>
      <c r="F70" s="22"/>
      <c r="G70" s="22"/>
      <c r="H70" s="22"/>
      <c r="I70" s="22"/>
      <c r="J70" s="22"/>
      <c r="K70" s="23"/>
      <c r="L70" s="49">
        <f>IF(N70&lt;=4,SUM(E71:K71),LARGE(E71:K71,1)+LARGE(E71:K71,2)+LARGE(E71:K71,3)+LARGE(E71:K71,4))</f>
        <v>0</v>
      </c>
      <c r="M70" s="50">
        <f>SUM(E71:K71)</f>
        <v>0</v>
      </c>
      <c r="N70" s="51">
        <f>COUNT(E71:K71)</f>
        <v>0</v>
      </c>
      <c r="O70" s="42"/>
      <c r="P70" s="56"/>
      <c r="Q70" s="56"/>
      <c r="R70" s="56"/>
      <c r="S70" s="61"/>
    </row>
    <row r="71" spans="2:19" ht="15" customHeight="1" x14ac:dyDescent="0.25">
      <c r="B71" s="6"/>
      <c r="C71" s="5"/>
      <c r="D71" s="4"/>
      <c r="E71" s="24" t="str">
        <f>IFERROR(VLOOKUP(E70, Bodování!$B$4:$C$53, 2), "")</f>
        <v/>
      </c>
      <c r="F71" s="24" t="str">
        <f>IFERROR(VLOOKUP(F70, Bodování!$B$4:$C$53, 2), "")</f>
        <v/>
      </c>
      <c r="G71" s="24" t="str">
        <f>IFERROR(VLOOKUP(G70, Bodování!$B$4:$C$53, 2), "")</f>
        <v/>
      </c>
      <c r="H71" s="24" t="str">
        <f>IFERROR(VLOOKUP(H70, Bodování!$B$4:$C$53, 2), "")</f>
        <v/>
      </c>
      <c r="I71" s="25" t="str">
        <f>IFERROR(VLOOKUP(I70, Bodování!$B$4:$C$53, 2), "")</f>
        <v/>
      </c>
      <c r="J71" s="25" t="str">
        <f>IFERROR(VLOOKUP(J70, Bodování!$B$4:$C$53, 2), "")</f>
        <v/>
      </c>
      <c r="K71" s="25" t="str">
        <f>IFERROR(VLOOKUP(K70, Bodování!$B$4:$C$53, 2), "")</f>
        <v/>
      </c>
      <c r="L71" s="49"/>
      <c r="M71" s="50"/>
      <c r="N71" s="51"/>
      <c r="O71" s="42"/>
      <c r="P71" s="56"/>
      <c r="Q71" s="56"/>
      <c r="R71" s="56"/>
      <c r="S71" s="56"/>
    </row>
    <row r="72" spans="2:19" ht="12.75" customHeight="1" x14ac:dyDescent="0.25"/>
    <row r="73" spans="2:19" ht="12.75" customHeight="1" x14ac:dyDescent="0.25">
      <c r="B73" s="60" t="s">
        <v>253</v>
      </c>
    </row>
    <row r="74" spans="2:19" ht="12.75" customHeight="1" x14ac:dyDescent="0.25"/>
    <row r="75" spans="2:19" ht="12.75" customHeight="1" x14ac:dyDescent="0.25"/>
    <row r="76" spans="2:19" ht="12.75" customHeight="1" x14ac:dyDescent="0.25"/>
    <row r="77" spans="2:19" ht="12.75" customHeight="1" x14ac:dyDescent="0.25"/>
    <row r="78" spans="2:19" ht="12.75" customHeight="1" x14ac:dyDescent="0.25"/>
    <row r="79" spans="2:19" ht="12.75" customHeight="1" x14ac:dyDescent="0.25"/>
    <row r="80" spans="2:19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45">
    <mergeCell ref="B68:B69"/>
    <mergeCell ref="C68:C69"/>
    <mergeCell ref="D68:D69"/>
    <mergeCell ref="L68:L69"/>
    <mergeCell ref="M68:M69"/>
    <mergeCell ref="N68:N69"/>
    <mergeCell ref="O68:O69"/>
    <mergeCell ref="B70:B71"/>
    <mergeCell ref="C70:C71"/>
    <mergeCell ref="D70:D71"/>
    <mergeCell ref="L70:L71"/>
    <mergeCell ref="M70:M71"/>
    <mergeCell ref="N70:N71"/>
    <mergeCell ref="O70:O71"/>
    <mergeCell ref="B64:B65"/>
    <mergeCell ref="C64:C65"/>
    <mergeCell ref="D64:D65"/>
    <mergeCell ref="L64:L65"/>
    <mergeCell ref="M64:M65"/>
    <mergeCell ref="N64:N65"/>
    <mergeCell ref="O64:O65"/>
    <mergeCell ref="B66:B67"/>
    <mergeCell ref="C66:C67"/>
    <mergeCell ref="D66:D67"/>
    <mergeCell ref="L66:L67"/>
    <mergeCell ref="M66:M67"/>
    <mergeCell ref="N66:N67"/>
    <mergeCell ref="O66:O67"/>
    <mergeCell ref="B60:B61"/>
    <mergeCell ref="C60:C61"/>
    <mergeCell ref="D60:D61"/>
    <mergeCell ref="L60:L61"/>
    <mergeCell ref="M60:M61"/>
    <mergeCell ref="N60:N61"/>
    <mergeCell ref="O60:O61"/>
    <mergeCell ref="B62:B63"/>
    <mergeCell ref="C62:C63"/>
    <mergeCell ref="D62:D63"/>
    <mergeCell ref="L62:L63"/>
    <mergeCell ref="M62:M63"/>
    <mergeCell ref="N62:N63"/>
    <mergeCell ref="O62:O63"/>
    <mergeCell ref="B56:B57"/>
    <mergeCell ref="C56:C57"/>
    <mergeCell ref="D56:D57"/>
    <mergeCell ref="L56:L57"/>
    <mergeCell ref="M56:M57"/>
    <mergeCell ref="N56:N57"/>
    <mergeCell ref="O56:O57"/>
    <mergeCell ref="B58:B59"/>
    <mergeCell ref="C58:C59"/>
    <mergeCell ref="D58:D59"/>
    <mergeCell ref="L58:L59"/>
    <mergeCell ref="M58:M59"/>
    <mergeCell ref="N58:N59"/>
    <mergeCell ref="O58:O59"/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74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 E56:K56 E58:K58 E60:K60 E62:K62 E64:K64 E66:K66 E68:K68 E70:K70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S1000"/>
  <sheetViews>
    <sheetView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5" width="7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144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3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53"/>
      <c r="M4" s="9"/>
      <c r="N4" s="9"/>
      <c r="O4" s="9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0">
        <v>45174</v>
      </c>
      <c r="I5" s="20">
        <v>45181</v>
      </c>
      <c r="J5" s="20">
        <v>45188</v>
      </c>
      <c r="K5" s="20">
        <v>45209</v>
      </c>
      <c r="L5" s="53"/>
      <c r="M5" s="9"/>
      <c r="N5" s="9"/>
      <c r="O5" s="9"/>
    </row>
    <row r="6" spans="1:19" ht="15" customHeight="1" x14ac:dyDescent="0.45">
      <c r="B6" s="6" t="s">
        <v>16</v>
      </c>
      <c r="C6" s="5" t="s">
        <v>145</v>
      </c>
      <c r="D6" s="4" t="s">
        <v>41</v>
      </c>
      <c r="E6" s="22">
        <v>1</v>
      </c>
      <c r="F6" s="22"/>
      <c r="G6" s="22">
        <v>4</v>
      </c>
      <c r="H6" s="22">
        <v>2</v>
      </c>
      <c r="I6" s="22"/>
      <c r="J6" s="22"/>
      <c r="K6" s="23"/>
      <c r="L6" s="3">
        <f>IF(N6&lt;=4,SUM(E7:K7),LARGE(E7:K7,1)+LARGE(E7:K7,2)+LARGE(E7:K7,3)+LARGE(E7:K7,4))</f>
        <v>131</v>
      </c>
      <c r="M6" s="2">
        <f>SUM(E7:K7)</f>
        <v>131</v>
      </c>
      <c r="N6" s="1">
        <f>COUNT(E7:K7)</f>
        <v>3</v>
      </c>
      <c r="O6" s="37" t="s">
        <v>23</v>
      </c>
      <c r="P6" s="61"/>
      <c r="Q6" s="55"/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 t="str">
        <f>IFERROR(VLOOKUP(F6, Bodování!$B$4:$C$53, 2), "")</f>
        <v/>
      </c>
      <c r="G7" s="24">
        <f>IFERROR(VLOOKUP(G6, Bodování!$B$4:$C$53, 2), "")</f>
        <v>36</v>
      </c>
      <c r="H7" s="24">
        <f>IFERROR(VLOOKUP(H6, Bodování!$B$4:$C$53, 2), "")</f>
        <v>45</v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1"/>
      <c r="O7" s="37"/>
    </row>
    <row r="8" spans="1:19" ht="15" customHeight="1" x14ac:dyDescent="0.25">
      <c r="B8" s="6" t="s">
        <v>19</v>
      </c>
      <c r="C8" s="5" t="s">
        <v>146</v>
      </c>
      <c r="D8" s="4" t="s">
        <v>41</v>
      </c>
      <c r="E8" s="22">
        <v>2</v>
      </c>
      <c r="F8" s="22">
        <v>2</v>
      </c>
      <c r="G8" s="22">
        <v>3</v>
      </c>
      <c r="H8" s="22">
        <v>3</v>
      </c>
      <c r="I8" s="22"/>
      <c r="J8" s="22"/>
      <c r="K8" s="23"/>
      <c r="L8" s="38">
        <f>IF(N8&lt;=4,SUM(E9:K9),LARGE(E9:K9,1)+LARGE(E9:K9,2)+LARGE(E9:K9,3)+LARGE(E9:K9,4))</f>
        <v>172</v>
      </c>
      <c r="M8" s="39">
        <f>SUM(E9:K9)</f>
        <v>172</v>
      </c>
      <c r="N8" s="40">
        <f>COUNT(E9:K9)</f>
        <v>4</v>
      </c>
      <c r="O8" s="37" t="s">
        <v>19</v>
      </c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>
        <f>IFERROR(VLOOKUP(F8, Bodování!$B$4:$C$53, 2), "")</f>
        <v>45</v>
      </c>
      <c r="G9" s="24">
        <f>IFERROR(VLOOKUP(G8, Bodování!$B$4:$C$53, 2), "")</f>
        <v>41</v>
      </c>
      <c r="H9" s="24">
        <f>IFERROR(VLOOKUP(H8, Bodování!$B$4:$C$53, 2), "")</f>
        <v>41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39"/>
      <c r="N9" s="40"/>
      <c r="O9" s="37"/>
      <c r="P9" s="26"/>
      <c r="Q9" s="26"/>
      <c r="R9" s="26"/>
      <c r="S9" s="26"/>
    </row>
    <row r="10" spans="1:19" ht="15" customHeight="1" x14ac:dyDescent="0.25">
      <c r="B10" s="6" t="s">
        <v>23</v>
      </c>
      <c r="C10" s="5" t="s">
        <v>147</v>
      </c>
      <c r="D10" s="4" t="s">
        <v>27</v>
      </c>
      <c r="E10" s="22">
        <v>3</v>
      </c>
      <c r="F10" s="22">
        <v>4</v>
      </c>
      <c r="G10" s="22"/>
      <c r="H10" s="22"/>
      <c r="I10" s="22"/>
      <c r="J10" s="22"/>
      <c r="K10" s="23"/>
      <c r="L10" s="3">
        <f>IF(N10&lt;=4,SUM(E11:K11),LARGE(E11:K11,1)+LARGE(E11:K11,2)+LARGE(E11:K11,3)+LARGE(E11:K11,4))</f>
        <v>77</v>
      </c>
      <c r="M10" s="2">
        <f>SUM(E11:K11)</f>
        <v>77</v>
      </c>
      <c r="N10" s="41">
        <f>COUNT(E11:K11)</f>
        <v>2</v>
      </c>
      <c r="O10" s="42" t="s">
        <v>31</v>
      </c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>
        <f>IFERROR(VLOOKUP(F10, Bodování!$B$4:$C$53, 2), "")</f>
        <v>36</v>
      </c>
      <c r="G11" s="24" t="str">
        <f>IFERROR(VLOOKUP(G10, Bodování!$B$4:$C$53, 2), "")</f>
        <v/>
      </c>
      <c r="H11" s="24" t="str">
        <f>IFERROR(VLOOKUP(H10, Bodování!$B$4:$C$53, 2), "")</f>
        <v/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26"/>
      <c r="Q11" s="26"/>
      <c r="R11" s="26"/>
      <c r="S11" s="26"/>
    </row>
    <row r="12" spans="1:19" ht="15" customHeight="1" x14ac:dyDescent="0.25">
      <c r="B12" s="6" t="s">
        <v>25</v>
      </c>
      <c r="C12" s="5" t="s">
        <v>148</v>
      </c>
      <c r="D12" s="4" t="s">
        <v>18</v>
      </c>
      <c r="E12" s="22">
        <v>4</v>
      </c>
      <c r="F12" s="22">
        <v>1</v>
      </c>
      <c r="G12" s="22">
        <v>1</v>
      </c>
      <c r="H12" s="22">
        <v>1</v>
      </c>
      <c r="I12" s="22"/>
      <c r="J12" s="22"/>
      <c r="K12" s="23"/>
      <c r="L12" s="3">
        <f>IF(N12&lt;=4,SUM(E13:K13),LARGE(E13:K13,1)+LARGE(E13:K13,2)+LARGE(E13:K13,3)+LARGE(E13:K13,4))</f>
        <v>186</v>
      </c>
      <c r="M12" s="2">
        <f>SUM(E13:K13)</f>
        <v>186</v>
      </c>
      <c r="N12" s="41">
        <f>COUNT(E13:K13)</f>
        <v>4</v>
      </c>
      <c r="O12" s="42" t="s">
        <v>16</v>
      </c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>
        <f>IFERROR(VLOOKUP(F12, Bodování!$B$4:$C$53, 2), "")</f>
        <v>50</v>
      </c>
      <c r="G13" s="24">
        <f>IFERROR(VLOOKUP(G12, Bodování!$B$4:$C$53, 2), "")</f>
        <v>50</v>
      </c>
      <c r="H13" s="24">
        <f>IFERROR(VLOOKUP(H12, Bodování!$B$4:$C$53, 2), "")</f>
        <v>50</v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26"/>
      <c r="Q13" s="26"/>
      <c r="R13" s="26"/>
    </row>
    <row r="14" spans="1:19" ht="15" customHeight="1" x14ac:dyDescent="0.25">
      <c r="B14" s="6" t="s">
        <v>22</v>
      </c>
      <c r="C14" s="5" t="s">
        <v>149</v>
      </c>
      <c r="D14" s="4" t="s">
        <v>29</v>
      </c>
      <c r="E14" s="22">
        <v>5</v>
      </c>
      <c r="F14" s="22">
        <v>5</v>
      </c>
      <c r="G14" s="22">
        <v>6</v>
      </c>
      <c r="H14" s="22">
        <v>7</v>
      </c>
      <c r="I14" s="22"/>
      <c r="J14" s="22"/>
      <c r="K14" s="23"/>
      <c r="L14" s="43">
        <f>IF(N14&lt;=4,SUM(E15:K15),LARGE(E15:K15,1)+LARGE(E15:K15,2)+LARGE(E15:K15,3)+LARGE(E15:K15,4))</f>
        <v>117</v>
      </c>
      <c r="M14" s="44">
        <f>SUM(E15:K15)</f>
        <v>117</v>
      </c>
      <c r="N14" s="45">
        <f>COUNT(E15:K15)</f>
        <v>4</v>
      </c>
      <c r="O14" s="46" t="s">
        <v>25</v>
      </c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32</v>
      </c>
      <c r="G15" s="24">
        <f>IFERROR(VLOOKUP(G14, Bodování!$B$4:$C$53, 2), "")</f>
        <v>28</v>
      </c>
      <c r="H15" s="24">
        <f>IFERROR(VLOOKUP(H14, Bodování!$B$4:$C$53, 2), "")</f>
        <v>25</v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26"/>
      <c r="Q15" s="26"/>
      <c r="R15" s="26"/>
      <c r="S15" s="26"/>
    </row>
    <row r="16" spans="1:19" ht="15" customHeight="1" x14ac:dyDescent="0.25">
      <c r="B16" s="6" t="s">
        <v>31</v>
      </c>
      <c r="C16" s="5" t="s">
        <v>150</v>
      </c>
      <c r="D16" s="4" t="s">
        <v>29</v>
      </c>
      <c r="E16" s="22">
        <v>6</v>
      </c>
      <c r="F16" s="22"/>
      <c r="G16" s="22">
        <v>11</v>
      </c>
      <c r="H16" s="22">
        <v>8</v>
      </c>
      <c r="I16" s="22"/>
      <c r="J16" s="22"/>
      <c r="K16" s="23"/>
      <c r="L16" s="3">
        <f>IF(N16&lt;=4,SUM(E17:K17),LARGE(E17:K17,1)+LARGE(E17:K17,2)+LARGE(E17:K17,3)+LARGE(E17:K17,4))</f>
        <v>64</v>
      </c>
      <c r="M16" s="2">
        <f>SUM(E17:K17)</f>
        <v>64</v>
      </c>
      <c r="N16" s="41">
        <f>COUNT(E17:K17)</f>
        <v>3</v>
      </c>
      <c r="O16" s="42" t="s">
        <v>30</v>
      </c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 t="str">
        <f>IFERROR(VLOOKUP(F16, Bodování!$B$4:$C$53, 2), "")</f>
        <v/>
      </c>
      <c r="G17" s="24">
        <f>IFERROR(VLOOKUP(G16, Bodování!$B$4:$C$53, 2), "")</f>
        <v>14</v>
      </c>
      <c r="H17" s="24">
        <f>IFERROR(VLOOKUP(H16, Bodování!$B$4:$C$53, 2), "")</f>
        <v>22</v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26"/>
      <c r="Q17" s="26"/>
      <c r="R17" s="26"/>
      <c r="S17" s="26"/>
    </row>
    <row r="18" spans="1:19" ht="15" customHeight="1" x14ac:dyDescent="0.25">
      <c r="B18" s="6" t="s">
        <v>33</v>
      </c>
      <c r="C18" s="5" t="s">
        <v>151</v>
      </c>
      <c r="D18" s="4" t="s">
        <v>18</v>
      </c>
      <c r="E18" s="22">
        <v>7</v>
      </c>
      <c r="F18" s="22">
        <v>6</v>
      </c>
      <c r="G18" s="22"/>
      <c r="H18" s="22"/>
      <c r="I18" s="22"/>
      <c r="J18" s="22"/>
      <c r="K18" s="23"/>
      <c r="L18" s="3">
        <f>IF(N18&lt;=4,SUM(E19:K19),LARGE(E19:K19,1)+LARGE(E19:K19,2)+LARGE(E19:K19,3)+LARGE(E19:K19,4))</f>
        <v>53</v>
      </c>
      <c r="M18" s="2">
        <f>SUM(E19:K19)</f>
        <v>53</v>
      </c>
      <c r="N18" s="41">
        <f>COUNT(E19:K19)</f>
        <v>2</v>
      </c>
      <c r="O18" s="42" t="s">
        <v>35</v>
      </c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>
        <f>IFERROR(VLOOKUP(F18, Bodování!$B$4:$C$53, 2), "")</f>
        <v>28</v>
      </c>
      <c r="G19" s="24" t="str">
        <f>IFERROR(VLOOKUP(G18, Bodování!$B$4:$C$53, 2), "")</f>
        <v/>
      </c>
      <c r="H19" s="24" t="str">
        <f>IFERROR(VLOOKUP(H18, Bodování!$B$4:$C$53, 2), "")</f>
        <v/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26"/>
      <c r="Q19" s="26"/>
      <c r="R19" s="26"/>
      <c r="S19" s="26"/>
    </row>
    <row r="20" spans="1:19" ht="15" customHeight="1" x14ac:dyDescent="0.25">
      <c r="B20" s="6" t="s">
        <v>30</v>
      </c>
      <c r="C20" s="5" t="s">
        <v>152</v>
      </c>
      <c r="D20" s="4" t="s">
        <v>29</v>
      </c>
      <c r="E20" s="22">
        <v>8</v>
      </c>
      <c r="F20" s="22">
        <v>7</v>
      </c>
      <c r="G20" s="22"/>
      <c r="H20" s="22">
        <v>6</v>
      </c>
      <c r="I20" s="22"/>
      <c r="J20" s="22"/>
      <c r="K20" s="23"/>
      <c r="L20" s="3">
        <f>IF(N20&lt;=4,SUM(E21:K21),LARGE(E21:K21,1)+LARGE(E21:K21,2)+LARGE(E21:K21,3)+LARGE(E21:K21,4))</f>
        <v>75</v>
      </c>
      <c r="M20" s="2">
        <f>SUM(E21:K21)</f>
        <v>75</v>
      </c>
      <c r="N20" s="41">
        <f>COUNT(E21:K21)</f>
        <v>3</v>
      </c>
      <c r="O20" s="42" t="s">
        <v>33</v>
      </c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>
        <f>IFERROR(VLOOKUP(F20, Bodování!$B$4:$C$53, 2), "")</f>
        <v>25</v>
      </c>
      <c r="G21" s="24" t="str">
        <f>IFERROR(VLOOKUP(G20, Bodování!$B$4:$C$53, 2), "")</f>
        <v/>
      </c>
      <c r="H21" s="24">
        <f>IFERROR(VLOOKUP(H20, Bodování!$B$4:$C$53, 2), "")</f>
        <v>28</v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26"/>
      <c r="Q21" s="26"/>
      <c r="R21" s="26"/>
      <c r="S21" s="26"/>
    </row>
    <row r="22" spans="1:19" ht="15" customHeight="1" x14ac:dyDescent="0.25">
      <c r="B22" s="6" t="s">
        <v>38</v>
      </c>
      <c r="C22" s="5" t="s">
        <v>153</v>
      </c>
      <c r="D22" s="4" t="s">
        <v>41</v>
      </c>
      <c r="E22" s="22">
        <v>9</v>
      </c>
      <c r="F22" s="22"/>
      <c r="G22" s="22">
        <v>7</v>
      </c>
      <c r="H22" s="22">
        <v>9</v>
      </c>
      <c r="I22" s="22"/>
      <c r="J22" s="22"/>
      <c r="K22" s="23"/>
      <c r="L22" s="3">
        <f>IF(N22&lt;=4,SUM(E23:K23),LARGE(E23:K23,1)+LARGE(E23:K23,2)+LARGE(E23:K23,3)+LARGE(E23:K23,4))</f>
        <v>63</v>
      </c>
      <c r="M22" s="2">
        <f>SUM(E23:K23)</f>
        <v>63</v>
      </c>
      <c r="N22" s="41">
        <f>COUNT(E23:K23)</f>
        <v>3</v>
      </c>
      <c r="O22" s="42" t="s">
        <v>38</v>
      </c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 t="str">
        <f>IFERROR(VLOOKUP(F22, Bodování!$B$4:$C$53, 2), "")</f>
        <v/>
      </c>
      <c r="G23" s="24">
        <f>IFERROR(VLOOKUP(G22, Bodování!$B$4:$C$53, 2), "")</f>
        <v>25</v>
      </c>
      <c r="H23" s="24">
        <f>IFERROR(VLOOKUP(H22, Bodování!$B$4:$C$53, 2), "")</f>
        <v>19</v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26"/>
      <c r="Q23" s="26"/>
      <c r="R23" s="26"/>
      <c r="S23" s="26"/>
    </row>
    <row r="24" spans="1:19" ht="15" customHeight="1" x14ac:dyDescent="0.25">
      <c r="B24" s="6" t="s">
        <v>35</v>
      </c>
      <c r="C24" s="5" t="s">
        <v>154</v>
      </c>
      <c r="D24" s="4" t="s">
        <v>43</v>
      </c>
      <c r="E24" s="22">
        <v>10</v>
      </c>
      <c r="F24" s="22">
        <v>10</v>
      </c>
      <c r="G24" s="22">
        <v>9</v>
      </c>
      <c r="H24" s="22">
        <v>12</v>
      </c>
      <c r="I24" s="22"/>
      <c r="J24" s="22"/>
      <c r="K24" s="23"/>
      <c r="L24" s="3">
        <f>IF(N24&lt;=4,SUM(E25:K25),LARGE(E25:K25,1)+LARGE(E25:K25,2)+LARGE(E25:K25,3)+LARGE(E25:K25,4))</f>
        <v>63</v>
      </c>
      <c r="M24" s="2">
        <f>SUM(E25:K25)</f>
        <v>63</v>
      </c>
      <c r="N24" s="41">
        <f>COUNT(E25:K25)</f>
        <v>4</v>
      </c>
      <c r="O24" s="42" t="s">
        <v>38</v>
      </c>
    </row>
    <row r="25" spans="1:19" ht="15" customHeight="1" x14ac:dyDescent="0.25">
      <c r="A25" s="26"/>
      <c r="B25" s="6"/>
      <c r="C25" s="5"/>
      <c r="D25" s="4"/>
      <c r="E25" s="24">
        <f>IFERROR(VLOOKUP(E24, Bodování!$B$4:$C$53, 2), "")</f>
        <v>16</v>
      </c>
      <c r="F25" s="24">
        <f>IFERROR(VLOOKUP(F24, Bodování!$B$4:$C$53, 2), "")</f>
        <v>16</v>
      </c>
      <c r="G25" s="24">
        <f>IFERROR(VLOOKUP(G24, Bodování!$B$4:$C$53, 2), "")</f>
        <v>19</v>
      </c>
      <c r="H25" s="24">
        <f>IFERROR(VLOOKUP(H24, Bodování!$B$4:$C$53, 2), "")</f>
        <v>12</v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26"/>
      <c r="Q25" s="26"/>
      <c r="R25" s="26"/>
      <c r="S25" s="26"/>
    </row>
    <row r="26" spans="1:19" ht="15" customHeight="1" x14ac:dyDescent="0.25">
      <c r="B26" s="6" t="s">
        <v>37</v>
      </c>
      <c r="C26" s="5" t="s">
        <v>155</v>
      </c>
      <c r="D26" s="4" t="s">
        <v>18</v>
      </c>
      <c r="E26" s="22">
        <v>11</v>
      </c>
      <c r="F26" s="22">
        <v>8</v>
      </c>
      <c r="G26" s="22"/>
      <c r="H26" s="22">
        <v>11</v>
      </c>
      <c r="I26" s="22"/>
      <c r="J26" s="22"/>
      <c r="K26" s="23"/>
      <c r="L26" s="3">
        <f>IF(N26&lt;=4,SUM(E27:K27),LARGE(E27:K27,1)+LARGE(E27:K27,2)+LARGE(E27:K27,3)+LARGE(E27:K27,4))</f>
        <v>50</v>
      </c>
      <c r="M26" s="2">
        <f>SUM(E27:K27)</f>
        <v>50</v>
      </c>
      <c r="N26" s="41">
        <f>COUNT(E27:K27)</f>
        <v>3</v>
      </c>
      <c r="O26" s="46" t="s">
        <v>37</v>
      </c>
    </row>
    <row r="27" spans="1:19" ht="16.5" customHeight="1" x14ac:dyDescent="0.25">
      <c r="A27" s="26"/>
      <c r="B27" s="6"/>
      <c r="C27" s="5"/>
      <c r="D27" s="4"/>
      <c r="E27" s="24">
        <f>IFERROR(VLOOKUP(E26, Bodování!$B$4:$C$53, 2), "")</f>
        <v>14</v>
      </c>
      <c r="F27" s="24">
        <f>IFERROR(VLOOKUP(F26, Bodování!$B$4:$C$53, 2), "")</f>
        <v>22</v>
      </c>
      <c r="G27" s="24" t="str">
        <f>IFERROR(VLOOKUP(G26, Bodování!$B$4:$C$53, 2), "")</f>
        <v/>
      </c>
      <c r="H27" s="24">
        <f>IFERROR(VLOOKUP(H26, Bodování!$B$4:$C$53, 2), "")</f>
        <v>14</v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26"/>
      <c r="Q27" s="26"/>
      <c r="R27" s="26"/>
      <c r="S27" s="26"/>
    </row>
    <row r="28" spans="1:19" ht="15" customHeight="1" x14ac:dyDescent="0.25">
      <c r="B28" s="6" t="s">
        <v>44</v>
      </c>
      <c r="C28" s="5" t="s">
        <v>156</v>
      </c>
      <c r="D28" s="4" t="s">
        <v>41</v>
      </c>
      <c r="E28" s="22">
        <v>12</v>
      </c>
      <c r="F28" s="22"/>
      <c r="G28" s="22"/>
      <c r="H28" s="22">
        <v>10</v>
      </c>
      <c r="I28" s="22"/>
      <c r="J28" s="22"/>
      <c r="K28" s="23"/>
      <c r="L28" s="3">
        <f>IF(N28&lt;=4,SUM(E29:K29),LARGE(E29:K29,1)+LARGE(E29:K29,2)+LARGE(E29:K29,3)+LARGE(E29:K29,4))</f>
        <v>28</v>
      </c>
      <c r="M28" s="2">
        <f>SUM(E29:K29)</f>
        <v>28</v>
      </c>
      <c r="N28" s="41">
        <f>COUNT(E29:K29)</f>
        <v>2</v>
      </c>
      <c r="O28" s="42" t="s">
        <v>47</v>
      </c>
    </row>
    <row r="29" spans="1:19" ht="15" customHeight="1" x14ac:dyDescent="0.25">
      <c r="A29" s="26"/>
      <c r="B29" s="6"/>
      <c r="C29" s="5"/>
      <c r="D29" s="4"/>
      <c r="E29" s="24">
        <f>IFERROR(VLOOKUP(E28, Bodování!$B$4:$C$53, 2), "")</f>
        <v>12</v>
      </c>
      <c r="F29" s="24" t="str">
        <f>IFERROR(VLOOKUP(F28, Bodování!$B$4:$C$53, 2), "")</f>
        <v/>
      </c>
      <c r="G29" s="24" t="str">
        <f>IFERROR(VLOOKUP(G28, Bodování!$B$4:$C$53, 2), "")</f>
        <v/>
      </c>
      <c r="H29" s="24">
        <f>IFERROR(VLOOKUP(H28, Bodování!$B$4:$C$53, 2), "")</f>
        <v>16</v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Q29" s="26"/>
      <c r="R29" s="26"/>
      <c r="S29" s="26"/>
    </row>
    <row r="30" spans="1:19" ht="14.25" customHeight="1" x14ac:dyDescent="0.25">
      <c r="B30" s="6" t="s">
        <v>47</v>
      </c>
      <c r="C30" s="5" t="s">
        <v>157</v>
      </c>
      <c r="D30" s="4" t="s">
        <v>41</v>
      </c>
      <c r="E30" s="22">
        <v>13</v>
      </c>
      <c r="F30" s="22"/>
      <c r="G30" s="22"/>
      <c r="H30" s="22"/>
      <c r="I30" s="22"/>
      <c r="J30" s="22"/>
      <c r="K30" s="23"/>
      <c r="L30" s="3">
        <f>IF(N30&lt;=4,SUM(E31:K31),LARGE(E31:K31,1)+LARGE(E31:K31,2)+LARGE(E31:K31,3)+LARGE(E31:K31,4))</f>
        <v>10</v>
      </c>
      <c r="M30" s="2">
        <f>SUM(E31:K31)</f>
        <v>10</v>
      </c>
      <c r="N30" s="41">
        <f>COUNT(E31:K31)</f>
        <v>1</v>
      </c>
      <c r="O30" s="42" t="s">
        <v>51</v>
      </c>
      <c r="P30" s="26"/>
    </row>
    <row r="31" spans="1:19" ht="14.25" customHeight="1" x14ac:dyDescent="0.25">
      <c r="A31" s="26"/>
      <c r="B31" s="6"/>
      <c r="C31" s="5"/>
      <c r="D31" s="4"/>
      <c r="E31" s="24">
        <f>IFERROR(VLOOKUP(E30, Bodování!$B$4:$C$53, 2), "")</f>
        <v>10</v>
      </c>
      <c r="F31" s="24" t="str">
        <f>IFERROR(VLOOKUP(F30, Bodování!$B$4:$C$53, 2), "")</f>
        <v/>
      </c>
      <c r="G31" s="24" t="str">
        <f>IFERROR(VLOOKUP(G30, Bodování!$B$4:$C$53, 2), "")</f>
        <v/>
      </c>
      <c r="H31" s="24" t="str">
        <f>IFERROR(VLOOKUP(H30, Bodování!$B$4:$C$53, 2), "")</f>
        <v/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Q31" s="26"/>
      <c r="R31" s="26"/>
      <c r="S31" s="26"/>
    </row>
    <row r="32" spans="1:19" ht="15" customHeight="1" x14ac:dyDescent="0.25">
      <c r="B32" s="6" t="s">
        <v>49</v>
      </c>
      <c r="C32" s="5" t="s">
        <v>158</v>
      </c>
      <c r="D32" s="4" t="s">
        <v>18</v>
      </c>
      <c r="E32" s="22">
        <v>14</v>
      </c>
      <c r="F32" s="22">
        <v>9</v>
      </c>
      <c r="G32" s="22"/>
      <c r="H32" s="22">
        <v>4</v>
      </c>
      <c r="I32" s="22"/>
      <c r="J32" s="22"/>
      <c r="K32" s="23"/>
      <c r="L32" s="3">
        <f>IF(N32&lt;=4,SUM(E33:K33),LARGE(E33:K33,1)+LARGE(E33:K33,2)+LARGE(E33:K33,3)+LARGE(E33:K33,4))</f>
        <v>63</v>
      </c>
      <c r="M32" s="2">
        <f>SUM(E33:K33)</f>
        <v>63</v>
      </c>
      <c r="N32" s="41">
        <f>COUNT(E33:K33)</f>
        <v>3</v>
      </c>
      <c r="O32" s="47" t="s">
        <v>38</v>
      </c>
      <c r="P32" s="26"/>
    </row>
    <row r="33" spans="1:19" ht="15" customHeight="1" x14ac:dyDescent="0.25">
      <c r="A33" s="26"/>
      <c r="B33" s="6"/>
      <c r="C33" s="5"/>
      <c r="D33" s="4"/>
      <c r="E33" s="24">
        <f>IFERROR(VLOOKUP(E32, Bodování!$B$4:$C$53, 2), "")</f>
        <v>8</v>
      </c>
      <c r="F33" s="24">
        <f>IFERROR(VLOOKUP(F32, Bodování!$B$4:$C$53, 2), "")</f>
        <v>19</v>
      </c>
      <c r="G33" s="24" t="str">
        <f>IFERROR(VLOOKUP(G32, Bodování!$B$4:$C$53, 2), "")</f>
        <v/>
      </c>
      <c r="H33" s="24">
        <f>IFERROR(VLOOKUP(H32, Bodování!$B$4:$C$53, 2), "")</f>
        <v>36</v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26"/>
      <c r="Q33" s="26"/>
      <c r="R33" s="26"/>
      <c r="S33" s="26"/>
    </row>
    <row r="34" spans="1:19" ht="15" customHeight="1" x14ac:dyDescent="0.25">
      <c r="A34" s="26"/>
      <c r="B34" s="6" t="s">
        <v>51</v>
      </c>
      <c r="C34" s="5" t="s">
        <v>159</v>
      </c>
      <c r="D34" s="4" t="s">
        <v>43</v>
      </c>
      <c r="E34" s="22"/>
      <c r="F34" s="22">
        <v>3</v>
      </c>
      <c r="G34" s="22">
        <v>2</v>
      </c>
      <c r="H34" s="22"/>
      <c r="I34" s="22"/>
      <c r="J34" s="22"/>
      <c r="K34" s="23"/>
      <c r="L34" s="3">
        <f>IF(N34&lt;=4,SUM(E35:K35),LARGE(E35:K35,1)+LARGE(E35:K35,2)+LARGE(E35:K35,3)+LARGE(E35:K35,4))</f>
        <v>86</v>
      </c>
      <c r="M34" s="2">
        <f>SUM(E35:K35)</f>
        <v>86</v>
      </c>
      <c r="N34" s="41">
        <f>COUNT(E35:K35)</f>
        <v>2</v>
      </c>
      <c r="O34" s="48" t="s">
        <v>22</v>
      </c>
      <c r="P34" s="26"/>
      <c r="Q34" s="26"/>
      <c r="R34" s="26"/>
      <c r="S34" s="26"/>
    </row>
    <row r="35" spans="1:19" ht="15" customHeight="1" x14ac:dyDescent="0.25">
      <c r="A35" s="26"/>
      <c r="B35" s="6"/>
      <c r="C35" s="5"/>
      <c r="D35" s="4"/>
      <c r="E35" s="24" t="str">
        <f>IFERROR(VLOOKUP(E34, Bodování!$B$4:$C$53, 2), "")</f>
        <v/>
      </c>
      <c r="F35" s="24">
        <f>IFERROR(VLOOKUP(F34, Bodování!$B$4:$C$53, 2), "")</f>
        <v>41</v>
      </c>
      <c r="G35" s="24">
        <f>IFERROR(VLOOKUP(G34, Bodování!$B$4:$C$53, 2), "")</f>
        <v>45</v>
      </c>
      <c r="H35" s="24" t="str">
        <f>IFERROR(VLOOKUP(H34, Bodování!$B$4:$C$53, 2), "")</f>
        <v/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26"/>
      <c r="Q35" s="26"/>
      <c r="R35" s="26"/>
      <c r="S35" s="26"/>
    </row>
    <row r="36" spans="1:19" ht="15" customHeight="1" x14ac:dyDescent="0.25">
      <c r="A36" s="26"/>
      <c r="B36" s="6" t="s">
        <v>53</v>
      </c>
      <c r="C36" s="5" t="s">
        <v>160</v>
      </c>
      <c r="D36" s="4" t="s">
        <v>46</v>
      </c>
      <c r="E36" s="22"/>
      <c r="F36" s="22"/>
      <c r="G36" s="22">
        <v>5</v>
      </c>
      <c r="H36" s="22">
        <v>5</v>
      </c>
      <c r="I36" s="22"/>
      <c r="J36" s="22"/>
      <c r="K36" s="23"/>
      <c r="L36" s="3">
        <f>IF(N36&lt;=4,SUM(E37:K37),LARGE(E37:K37,1)+LARGE(E37:K37,2)+LARGE(E37:K37,3)+LARGE(E37:K37,4))</f>
        <v>64</v>
      </c>
      <c r="M36" s="2">
        <f>SUM(E37:K37)</f>
        <v>64</v>
      </c>
      <c r="N36" s="41">
        <f>COUNT(E37:K37)</f>
        <v>2</v>
      </c>
      <c r="O36" s="42" t="s">
        <v>30</v>
      </c>
      <c r="P36" s="26"/>
      <c r="Q36" s="26"/>
      <c r="R36" s="26"/>
      <c r="S36" s="26"/>
    </row>
    <row r="37" spans="1:19" ht="15" customHeight="1" x14ac:dyDescent="0.25">
      <c r="A37" s="26"/>
      <c r="B37" s="6"/>
      <c r="C37" s="5"/>
      <c r="D37" s="4"/>
      <c r="E37" s="24" t="str">
        <f>IFERROR(VLOOKUP(E36, Bodování!$B$4:$C$53, 2), "")</f>
        <v/>
      </c>
      <c r="F37" s="24" t="str">
        <f>IFERROR(VLOOKUP(F36, Bodování!$B$4:$C$53, 2), "")</f>
        <v/>
      </c>
      <c r="G37" s="24">
        <f>IFERROR(VLOOKUP(G36, Bodování!$B$4:$C$53, 2), "")</f>
        <v>32</v>
      </c>
      <c r="H37" s="24">
        <f>IFERROR(VLOOKUP(H36, Bodování!$B$4:$C$53, 2), "")</f>
        <v>32</v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26"/>
      <c r="Q37" s="26"/>
      <c r="R37" s="26"/>
      <c r="S37" s="26"/>
    </row>
    <row r="38" spans="1:19" ht="15" customHeight="1" x14ac:dyDescent="0.25">
      <c r="B38" s="6" t="s">
        <v>55</v>
      </c>
      <c r="C38" s="5" t="s">
        <v>161</v>
      </c>
      <c r="D38" s="4" t="s">
        <v>18</v>
      </c>
      <c r="E38" s="22"/>
      <c r="F38" s="22"/>
      <c r="G38" s="22">
        <v>8</v>
      </c>
      <c r="H38" s="22">
        <v>14</v>
      </c>
      <c r="I38" s="22"/>
      <c r="J38" s="22"/>
      <c r="K38" s="23"/>
      <c r="L38" s="3">
        <f>IF(N38&lt;=4,SUM(E39:K39),LARGE(E39:K39,1)+LARGE(E39:K39,2)+LARGE(E39:K39,3)+LARGE(E39:K39,4))</f>
        <v>30</v>
      </c>
      <c r="M38" s="2">
        <f>SUM(E39:K39)</f>
        <v>30</v>
      </c>
      <c r="N38" s="41">
        <f>COUNT(E39:K39)</f>
        <v>2</v>
      </c>
      <c r="O38" s="42" t="s">
        <v>44</v>
      </c>
      <c r="P38" s="26"/>
    </row>
    <row r="39" spans="1:19" ht="15" customHeight="1" x14ac:dyDescent="0.25">
      <c r="A39" s="26"/>
      <c r="B39" s="6"/>
      <c r="C39" s="5"/>
      <c r="D39" s="4"/>
      <c r="E39" s="24" t="str">
        <f>IFERROR(VLOOKUP(E38, Bodování!$B$4:$C$53, 2), "")</f>
        <v/>
      </c>
      <c r="F39" s="24" t="str">
        <f>IFERROR(VLOOKUP(F38, Bodování!$B$4:$C$53, 2), "")</f>
        <v/>
      </c>
      <c r="G39" s="24">
        <f>IFERROR(VLOOKUP(G38, Bodování!$B$4:$C$53, 2), "")</f>
        <v>22</v>
      </c>
      <c r="H39" s="24">
        <f>IFERROR(VLOOKUP(H38, Bodování!$B$4:$C$53, 2), "")</f>
        <v>8</v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3"/>
      <c r="M39" s="2"/>
      <c r="N39" s="41"/>
      <c r="O39" s="42"/>
      <c r="Q39" s="26"/>
      <c r="R39" s="26"/>
      <c r="S39" s="26"/>
    </row>
    <row r="40" spans="1:19" ht="15" customHeight="1" x14ac:dyDescent="0.25">
      <c r="B40" s="6" t="s">
        <v>57</v>
      </c>
      <c r="C40" s="5" t="s">
        <v>162</v>
      </c>
      <c r="D40" s="4" t="s">
        <v>18</v>
      </c>
      <c r="E40" s="22"/>
      <c r="F40" s="22"/>
      <c r="G40" s="22">
        <v>10</v>
      </c>
      <c r="H40" s="22">
        <v>13</v>
      </c>
      <c r="I40" s="22"/>
      <c r="J40" s="22"/>
      <c r="K40" s="23"/>
      <c r="L40" s="49">
        <f>IF(N40&lt;=4,SUM(E41:K41),LARGE(E41:K41,1)+LARGE(E41:K41,2)+LARGE(E41:K41,3)+LARGE(E41:K41,4))</f>
        <v>26</v>
      </c>
      <c r="M40" s="50">
        <f>SUM(E41:K41)</f>
        <v>26</v>
      </c>
      <c r="N40" s="51">
        <f>COUNT(E41:K41)</f>
        <v>2</v>
      </c>
      <c r="O40" s="42" t="s">
        <v>49</v>
      </c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 t="str">
        <f>IFERROR(VLOOKUP(F40, Bodování!$B$4:$C$53, 2), "")</f>
        <v/>
      </c>
      <c r="G41" s="24">
        <f>IFERROR(VLOOKUP(G40, Bodování!$B$4:$C$53, 2), "")</f>
        <v>16</v>
      </c>
      <c r="H41" s="24">
        <f>IFERROR(VLOOKUP(H40, Bodování!$B$4:$C$53, 2), "")</f>
        <v>10</v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</row>
    <row r="42" spans="1:19" ht="15" customHeight="1" x14ac:dyDescent="0.25">
      <c r="B42" s="6" t="s">
        <v>58</v>
      </c>
      <c r="C42" s="5"/>
      <c r="D42" s="4"/>
      <c r="E42" s="22"/>
      <c r="F42" s="22"/>
      <c r="G42" s="22"/>
      <c r="H42" s="22"/>
      <c r="I42" s="22"/>
      <c r="J42" s="22"/>
      <c r="K42" s="23"/>
      <c r="L42" s="49">
        <f>IF(N42&lt;=4,SUM(E43:K43),LARGE(E43:K43,1)+LARGE(E43:K43,2)+LARGE(E43:K43,3)+LARGE(E43:K43,4))</f>
        <v>0</v>
      </c>
      <c r="M42" s="50">
        <f>SUM(E43:K43)</f>
        <v>0</v>
      </c>
      <c r="N42" s="51">
        <f>COUNT(E43:K43)</f>
        <v>0</v>
      </c>
      <c r="O42" s="42"/>
    </row>
    <row r="43" spans="1:19" ht="15" customHeight="1" x14ac:dyDescent="0.25">
      <c r="B43" s="6"/>
      <c r="C43" s="5"/>
      <c r="D43" s="4"/>
      <c r="E43" s="24" t="str">
        <f>IFERROR(VLOOKUP(E42, Bodování!$B$4:$C$53, 2), "")</f>
        <v/>
      </c>
      <c r="F43" s="24" t="str">
        <f>IFERROR(VLOOKUP(F42, Bodování!$B$4:$C$53, 2), "")</f>
        <v/>
      </c>
      <c r="G43" s="24" t="str">
        <f>IFERROR(VLOOKUP(G42, Bodování!$B$4:$C$53, 2), "")</f>
        <v/>
      </c>
      <c r="H43" s="24" t="str">
        <f>IFERROR(VLOOKUP(H42, Bodování!$B$4:$C$53, 2), "")</f>
        <v/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</row>
    <row r="44" spans="1:19" ht="13.5" customHeight="1" x14ac:dyDescent="0.25">
      <c r="B44" s="6" t="s">
        <v>59</v>
      </c>
      <c r="C44" s="5"/>
      <c r="D44" s="4"/>
      <c r="E44" s="22"/>
      <c r="F44" s="22"/>
      <c r="G44" s="22"/>
      <c r="H44" s="22"/>
      <c r="I44" s="22"/>
      <c r="J44" s="22"/>
      <c r="K44" s="23"/>
      <c r="L44" s="49">
        <f>IF(N44&lt;=4,SUM(E45:K45),LARGE(E45:K45,1)+LARGE(E45:K45,2)+LARGE(E45:K45,3)+LARGE(E45:K45,4))</f>
        <v>0</v>
      </c>
      <c r="M44" s="50">
        <f>SUM(E45:K45)</f>
        <v>0</v>
      </c>
      <c r="N44" s="51">
        <f>COUNT(E45:K45)</f>
        <v>0</v>
      </c>
      <c r="O44" s="42"/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 t="str">
        <f>IFERROR(VLOOKUP(F44, Bodování!$B$4:$C$53, 2), "")</f>
        <v/>
      </c>
      <c r="G45" s="24" t="str">
        <f>IFERROR(VLOOKUP(G44, Bodování!$B$4:$C$53, 2), "")</f>
        <v/>
      </c>
      <c r="H45" s="24" t="str">
        <f>IFERROR(VLOOKUP(H44, Bodování!$B$4:$C$53, 2), "")</f>
        <v/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</row>
    <row r="46" spans="1:19" ht="13.5" customHeight="1" x14ac:dyDescent="0.25">
      <c r="B46" s="6" t="s">
        <v>60</v>
      </c>
      <c r="C46" s="5"/>
      <c r="D46" s="4"/>
      <c r="E46" s="22"/>
      <c r="F46" s="22"/>
      <c r="G46" s="22"/>
      <c r="H46" s="22"/>
      <c r="I46" s="22"/>
      <c r="J46" s="22"/>
      <c r="K46" s="23"/>
      <c r="L46" s="49">
        <f>IF(N46&lt;=4,SUM(E47:K47),LARGE(E47:K47,1)+LARGE(E47:K47,2)+LARGE(E47:K47,3)+LARGE(E47:K47,4))</f>
        <v>0</v>
      </c>
      <c r="M46" s="50">
        <f>SUM(E47:K47)</f>
        <v>0</v>
      </c>
      <c r="N46" s="51">
        <f>COUNT(E47:K47)</f>
        <v>0</v>
      </c>
      <c r="O46" s="42"/>
    </row>
    <row r="47" spans="1:19" ht="13.5" customHeight="1" x14ac:dyDescent="0.25">
      <c r="B47" s="6"/>
      <c r="C47" s="5"/>
      <c r="D47" s="4"/>
      <c r="E47" s="24" t="str">
        <f>IFERROR(VLOOKUP(E46, Bodování!$B$4:$C$53, 2), "")</f>
        <v/>
      </c>
      <c r="F47" s="24" t="str">
        <f>IFERROR(VLOOKUP(F46, Bodování!$B$4:$C$53, 2), "")</f>
        <v/>
      </c>
      <c r="G47" s="24" t="str">
        <f>IFERROR(VLOOKUP(G46, Bodování!$B$4:$C$53, 2), "")</f>
        <v/>
      </c>
      <c r="H47" s="24" t="str">
        <f>IFERROR(VLOOKUP(H46, Bodování!$B$4:$C$53, 2), "")</f>
        <v/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</row>
    <row r="48" spans="1:19" ht="12.75" customHeight="1" x14ac:dyDescent="0.25">
      <c r="B48" s="6" t="s">
        <v>61</v>
      </c>
      <c r="C48" s="5"/>
      <c r="D48" s="4"/>
      <c r="E48" s="22"/>
      <c r="F48" s="22"/>
      <c r="G48" s="22"/>
      <c r="H48" s="22"/>
      <c r="I48" s="22"/>
      <c r="J48" s="22"/>
      <c r="K48" s="23"/>
      <c r="L48" s="49">
        <f>IF(N48&lt;=4,SUM(E49:K49),LARGE(E49:K49,1)+LARGE(E49:K49,2)+LARGE(E49:K49,3)+LARGE(E49:K49,4))</f>
        <v>0</v>
      </c>
      <c r="M48" s="50">
        <f>SUM(E49:K49)</f>
        <v>0</v>
      </c>
      <c r="N48" s="51">
        <f>COUNT(E49:K49)</f>
        <v>0</v>
      </c>
      <c r="O48" s="47"/>
    </row>
    <row r="49" spans="2:15" ht="12.75" customHeight="1" x14ac:dyDescent="0.25">
      <c r="B49" s="6"/>
      <c r="C49" s="5"/>
      <c r="D49" s="4"/>
      <c r="E49" s="24" t="str">
        <f>IFERROR(VLOOKUP(E48, Bodování!$B$4:$C$53, 2), "")</f>
        <v/>
      </c>
      <c r="F49" s="24" t="str">
        <f>IFERROR(VLOOKUP(F48, Bodování!$B$4:$C$53, 2), "")</f>
        <v/>
      </c>
      <c r="G49" s="24" t="str">
        <f>IFERROR(VLOOKUP(G48, Bodování!$B$4:$C$53, 2), "")</f>
        <v/>
      </c>
      <c r="H49" s="24" t="str">
        <f>IFERROR(VLOOKUP(H48, Bodování!$B$4:$C$53, 2), "")</f>
        <v/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</row>
    <row r="50" spans="2:15" ht="12.75" customHeight="1" x14ac:dyDescent="0.25">
      <c r="B50" s="6" t="s">
        <v>62</v>
      </c>
      <c r="C50" s="5"/>
      <c r="D50" s="4"/>
      <c r="E50" s="22"/>
      <c r="F50" s="22"/>
      <c r="G50" s="22"/>
      <c r="H50" s="22"/>
      <c r="I50" s="22"/>
      <c r="J50" s="22"/>
      <c r="K50" s="23"/>
      <c r="L50" s="49">
        <f>IF(N50&lt;=4,SUM(E51:K51),LARGE(E51:K51,1)+LARGE(E51:K51,2)+LARGE(E51:K51,3)+LARGE(E51:K51,4))</f>
        <v>0</v>
      </c>
      <c r="M50" s="50">
        <f>SUM(E51:K51)</f>
        <v>0</v>
      </c>
      <c r="N50" s="51">
        <f>COUNT(E51:K51)</f>
        <v>0</v>
      </c>
      <c r="O50" s="52"/>
    </row>
    <row r="51" spans="2:15" ht="12.75" customHeight="1" x14ac:dyDescent="0.25">
      <c r="B51" s="6"/>
      <c r="C51" s="5"/>
      <c r="D51" s="4"/>
      <c r="E51" s="24" t="str">
        <f>IFERROR(VLOOKUP(E50, Bodování!$B$4:$C$53, 2), "")</f>
        <v/>
      </c>
      <c r="F51" s="24" t="str">
        <f>IFERROR(VLOOKUP(F50, Bodování!$B$4:$C$53, 2), "")</f>
        <v/>
      </c>
      <c r="G51" s="24" t="str">
        <f>IFERROR(VLOOKUP(G50, Bodování!$B$4:$C$53, 2), "")</f>
        <v/>
      </c>
      <c r="H51" s="24" t="str">
        <f>IFERROR(VLOOKUP(H50, Bodování!$B$4:$C$53, 2), "")</f>
        <v/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</row>
    <row r="52" spans="2:15" ht="12.75" customHeight="1" x14ac:dyDescent="0.25">
      <c r="B52" s="6" t="s">
        <v>63</v>
      </c>
      <c r="C52" s="5"/>
      <c r="D52" s="4"/>
      <c r="E52" s="22"/>
      <c r="F52" s="22"/>
      <c r="G52" s="22"/>
      <c r="H52" s="22"/>
      <c r="I52" s="22"/>
      <c r="J52" s="22"/>
      <c r="K52" s="23"/>
      <c r="L52" s="49">
        <f>IF(N52&lt;=4,SUM(E53:K53),LARGE(E53:K53,1)+LARGE(E53:K53,2)+LARGE(E53:K53,3)+LARGE(E53:K53,4))</f>
        <v>0</v>
      </c>
      <c r="M52" s="50">
        <f>SUM(E53:K53)</f>
        <v>0</v>
      </c>
      <c r="N52" s="51">
        <f>COUNT(E53:K53)</f>
        <v>0</v>
      </c>
      <c r="O52" s="42"/>
    </row>
    <row r="53" spans="2:15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 t="str">
        <f>IFERROR(VLOOKUP(G52, Bodování!$B$4:$C$53, 2), "")</f>
        <v/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 t="str">
        <f>IFERROR(VLOOKUP(K52, Bodování!$B$4:$C$53, 2), "")</f>
        <v/>
      </c>
      <c r="L53" s="49"/>
      <c r="M53" s="50"/>
      <c r="N53" s="51"/>
      <c r="O53" s="42"/>
    </row>
    <row r="54" spans="2:15" ht="12.75" customHeight="1" x14ac:dyDescent="0.25">
      <c r="B54" s="6" t="s">
        <v>64</v>
      </c>
      <c r="C54" s="54"/>
      <c r="D54" s="4"/>
      <c r="E54" s="22"/>
      <c r="F54" s="22"/>
      <c r="G54" s="22"/>
      <c r="H54" s="22"/>
      <c r="I54" s="22"/>
      <c r="J54" s="22"/>
      <c r="K54" s="23"/>
      <c r="L54" s="49"/>
      <c r="M54" s="50"/>
      <c r="N54" s="51"/>
      <c r="O54" s="42"/>
    </row>
    <row r="55" spans="2:15" ht="15" customHeight="1" x14ac:dyDescent="0.25">
      <c r="B55" s="6"/>
      <c r="C55" s="54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 t="str">
        <f>IFERROR(VLOOKUP(H54, Bodování!$B$4:$C$53, 2), "")</f>
        <v/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</row>
    <row r="56" spans="2:15" ht="12.75" customHeight="1" x14ac:dyDescent="0.25"/>
    <row r="57" spans="2:15" ht="12.75" customHeight="1" x14ac:dyDescent="0.25">
      <c r="B57" s="60" t="s">
        <v>253</v>
      </c>
    </row>
    <row r="58" spans="2:15" ht="12.75" customHeight="1" x14ac:dyDescent="0.25"/>
    <row r="59" spans="2:15" ht="12.75" customHeight="1" x14ac:dyDescent="0.25"/>
    <row r="60" spans="2:15" ht="12.75" customHeight="1" x14ac:dyDescent="0.25"/>
    <row r="61" spans="2:15" ht="12.75" customHeight="1" x14ac:dyDescent="0.25"/>
    <row r="62" spans="2:15" ht="12.75" customHeight="1" x14ac:dyDescent="0.25"/>
    <row r="63" spans="2:15" ht="12.75" customHeight="1" x14ac:dyDescent="0.25"/>
    <row r="64" spans="2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9"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91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S1000"/>
  <sheetViews>
    <sheetView topLeftCell="A2" zoomScaleNormal="100" workbookViewId="0">
      <selection activeCell="A2" sqref="A2"/>
    </sheetView>
  </sheetViews>
  <sheetFormatPr defaultRowHeight="13.2" x14ac:dyDescent="0.25"/>
  <cols>
    <col min="1" max="1" width="4.44140625" customWidth="1"/>
    <col min="2" max="2" width="3.77734375" customWidth="1"/>
    <col min="3" max="3" width="23.21875" customWidth="1"/>
    <col min="4" max="4" width="5.21875" customWidth="1"/>
    <col min="5" max="11" width="6.33203125" customWidth="1"/>
    <col min="12" max="12" width="7" customWidth="1"/>
    <col min="13" max="13" width="7.21875" customWidth="1"/>
    <col min="14" max="15" width="7" customWidth="1"/>
    <col min="16" max="19" width="9" customWidth="1"/>
    <col min="20" max="1025" width="12.6640625" customWidth="1"/>
  </cols>
  <sheetData>
    <row r="1" spans="1:19" ht="12.75" hidden="1" customHeight="1" x14ac:dyDescent="0.25">
      <c r="A1" s="15"/>
      <c r="B1" s="16" t="s">
        <v>0</v>
      </c>
      <c r="D1" s="17"/>
      <c r="E1" s="17"/>
      <c r="F1" s="17"/>
      <c r="G1" s="17"/>
      <c r="H1" s="17"/>
      <c r="I1" s="17"/>
      <c r="J1" s="17"/>
      <c r="K1" s="17"/>
    </row>
    <row r="2" spans="1:19" ht="12.75" customHeight="1" x14ac:dyDescent="0.25">
      <c r="B2" t="s">
        <v>1</v>
      </c>
      <c r="D2" s="17"/>
      <c r="E2" s="17"/>
      <c r="F2" s="17"/>
      <c r="G2" s="17"/>
      <c r="H2" s="17"/>
      <c r="I2" s="17"/>
      <c r="J2" s="17"/>
      <c r="K2" s="17"/>
    </row>
    <row r="3" spans="1:19" ht="57" customHeight="1" x14ac:dyDescent="0.25">
      <c r="B3" s="14" t="s">
        <v>2</v>
      </c>
      <c r="C3" s="13" t="s">
        <v>163</v>
      </c>
      <c r="D3" s="12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3" t="s">
        <v>12</v>
      </c>
      <c r="M3" s="9" t="s">
        <v>13</v>
      </c>
      <c r="N3" s="8" t="s">
        <v>14</v>
      </c>
      <c r="O3" s="7" t="s">
        <v>15</v>
      </c>
    </row>
    <row r="4" spans="1:19" ht="54" customHeight="1" x14ac:dyDescent="0.25">
      <c r="B4" s="14"/>
      <c r="C4" s="13"/>
      <c r="D4" s="12"/>
      <c r="E4" s="11"/>
      <c r="F4" s="10"/>
      <c r="G4" s="10"/>
      <c r="H4" s="10"/>
      <c r="I4" s="10"/>
      <c r="J4" s="10"/>
      <c r="K4" s="10"/>
      <c r="L4" s="53"/>
      <c r="M4" s="9"/>
      <c r="N4" s="9"/>
      <c r="O4" s="9"/>
    </row>
    <row r="5" spans="1:19" ht="14.25" customHeight="1" x14ac:dyDescent="0.25">
      <c r="B5" s="14"/>
      <c r="C5" s="13"/>
      <c r="D5" s="12"/>
      <c r="E5" s="20">
        <v>45069</v>
      </c>
      <c r="F5" s="20">
        <v>45083</v>
      </c>
      <c r="G5" s="20">
        <v>45090</v>
      </c>
      <c r="H5" s="20">
        <v>45174</v>
      </c>
      <c r="I5" s="20">
        <v>45181</v>
      </c>
      <c r="J5" s="20">
        <v>45188</v>
      </c>
      <c r="K5" s="20">
        <v>45209</v>
      </c>
      <c r="L5" s="53"/>
      <c r="M5" s="9"/>
      <c r="N5" s="9"/>
      <c r="O5" s="9"/>
    </row>
    <row r="6" spans="1:19" ht="15" customHeight="1" x14ac:dyDescent="0.25">
      <c r="B6" s="6" t="s">
        <v>16</v>
      </c>
      <c r="C6" s="5" t="s">
        <v>164</v>
      </c>
      <c r="D6" s="4" t="s">
        <v>43</v>
      </c>
      <c r="E6" s="22">
        <v>1</v>
      </c>
      <c r="F6" s="22">
        <v>2</v>
      </c>
      <c r="G6" s="22">
        <v>5</v>
      </c>
      <c r="H6" s="22">
        <v>2</v>
      </c>
      <c r="I6" s="22"/>
      <c r="J6" s="22"/>
      <c r="K6" s="23"/>
      <c r="L6" s="3">
        <f>IF(N6&lt;=4,SUM(E7:K7),LARGE(E7:K7,1)+LARGE(E7:K7,2)+LARGE(E7:K7,3)+LARGE(E7:K7,4))</f>
        <v>172</v>
      </c>
      <c r="M6" s="2">
        <f>SUM(E7:K7)</f>
        <v>172</v>
      </c>
      <c r="N6" s="1">
        <f>COUNT(E7:K7)</f>
        <v>4</v>
      </c>
      <c r="O6" s="37" t="s">
        <v>19</v>
      </c>
    </row>
    <row r="7" spans="1:19" ht="15" customHeight="1" x14ac:dyDescent="0.25">
      <c r="B7" s="6"/>
      <c r="C7" s="5"/>
      <c r="D7" s="4"/>
      <c r="E7" s="24">
        <f>IFERROR(VLOOKUP(E6, Bodování!$B$4:$C$53, 2), "")</f>
        <v>50</v>
      </c>
      <c r="F7" s="24">
        <f>IFERROR(VLOOKUP(F6, Bodování!$B$4:$C$53, 2), "")</f>
        <v>45</v>
      </c>
      <c r="G7" s="24">
        <f>IFERROR(VLOOKUP(G6, Bodování!$B$4:$C$53, 2), "")</f>
        <v>32</v>
      </c>
      <c r="H7" s="24">
        <f>IFERROR(VLOOKUP(H6, Bodování!$B$4:$C$53, 2), "")</f>
        <v>45</v>
      </c>
      <c r="I7" s="25" t="str">
        <f>IFERROR(VLOOKUP(I6, Bodování!$B$4:$C$53, 2), "")</f>
        <v/>
      </c>
      <c r="J7" s="25" t="str">
        <f>IFERROR(VLOOKUP(J6, Bodování!$B$4:$C$53, 2), "")</f>
        <v/>
      </c>
      <c r="K7" s="25" t="str">
        <f>IFERROR(VLOOKUP(K6, Bodování!$B$4:$C$53, 2), "")</f>
        <v/>
      </c>
      <c r="L7" s="3"/>
      <c r="M7" s="2"/>
      <c r="N7" s="1"/>
      <c r="O7" s="37"/>
    </row>
    <row r="8" spans="1:19" ht="15" customHeight="1" x14ac:dyDescent="0.25">
      <c r="B8" s="6" t="s">
        <v>19</v>
      </c>
      <c r="C8" s="5" t="s">
        <v>165</v>
      </c>
      <c r="D8" s="4" t="s">
        <v>18</v>
      </c>
      <c r="E8" s="22">
        <v>2</v>
      </c>
      <c r="F8" s="22">
        <v>1</v>
      </c>
      <c r="G8" s="22">
        <v>2</v>
      </c>
      <c r="H8" s="22">
        <v>1</v>
      </c>
      <c r="I8" s="22"/>
      <c r="J8" s="22"/>
      <c r="K8" s="23"/>
      <c r="L8" s="38">
        <f>IF(N8&lt;=4,SUM(E9:K9),LARGE(E9:K9,1)+LARGE(E9:K9,2)+LARGE(E9:K9,3)+LARGE(E9:K9,4))</f>
        <v>190</v>
      </c>
      <c r="M8" s="39">
        <f>SUM(E9:K9)</f>
        <v>190</v>
      </c>
      <c r="N8" s="40">
        <f>COUNT(E9:K9)</f>
        <v>4</v>
      </c>
      <c r="O8" s="37" t="s">
        <v>16</v>
      </c>
    </row>
    <row r="9" spans="1:19" ht="15" customHeight="1" x14ac:dyDescent="0.25">
      <c r="A9" s="26"/>
      <c r="B9" s="6"/>
      <c r="C9" s="5"/>
      <c r="D9" s="4"/>
      <c r="E9" s="24">
        <f>IFERROR(VLOOKUP(E8, Bodování!$B$4:$C$53, 2), "")</f>
        <v>45</v>
      </c>
      <c r="F9" s="24">
        <f>IFERROR(VLOOKUP(F8, Bodování!$B$4:$C$53, 2), "")</f>
        <v>50</v>
      </c>
      <c r="G9" s="24">
        <f>IFERROR(VLOOKUP(G8, Bodování!$B$4:$C$53, 2), "")</f>
        <v>45</v>
      </c>
      <c r="H9" s="24">
        <f>IFERROR(VLOOKUP(H8, Bodování!$B$4:$C$53, 2), "")</f>
        <v>50</v>
      </c>
      <c r="I9" s="25" t="str">
        <f>IFERROR(VLOOKUP(I8, Bodování!$B$4:$C$53, 2), "")</f>
        <v/>
      </c>
      <c r="J9" s="25" t="str">
        <f>IFERROR(VLOOKUP(J8, Bodování!$B$4:$C$53, 2), "")</f>
        <v/>
      </c>
      <c r="K9" s="25" t="str">
        <f>IFERROR(VLOOKUP(K8, Bodování!$B$4:$C$53, 2), "")</f>
        <v/>
      </c>
      <c r="L9" s="38"/>
      <c r="M9" s="39"/>
      <c r="N9" s="40"/>
      <c r="O9" s="37"/>
      <c r="P9" s="26"/>
      <c r="Q9" s="26"/>
      <c r="R9" s="26"/>
      <c r="S9" s="26"/>
    </row>
    <row r="10" spans="1:19" ht="15" customHeight="1" x14ac:dyDescent="0.25">
      <c r="B10" s="6" t="s">
        <v>23</v>
      </c>
      <c r="C10" s="5" t="s">
        <v>166</v>
      </c>
      <c r="D10" s="4" t="s">
        <v>27</v>
      </c>
      <c r="E10" s="22">
        <v>3</v>
      </c>
      <c r="F10" s="22"/>
      <c r="G10" s="22"/>
      <c r="H10" s="22"/>
      <c r="I10" s="22"/>
      <c r="J10" s="22"/>
      <c r="K10" s="23"/>
      <c r="L10" s="3">
        <f>IF(N10&lt;=4,SUM(E11:K11),LARGE(E11:K11,1)+LARGE(E11:K11,2)+LARGE(E11:K11,3)+LARGE(E11:K11,4))</f>
        <v>41</v>
      </c>
      <c r="M10" s="2">
        <f>SUM(E11:K11)</f>
        <v>41</v>
      </c>
      <c r="N10" s="41">
        <f>COUNT(E11:K11)</f>
        <v>1</v>
      </c>
      <c r="O10" s="42" t="s">
        <v>44</v>
      </c>
    </row>
    <row r="11" spans="1:19" ht="15" customHeight="1" x14ac:dyDescent="0.25">
      <c r="A11" s="26"/>
      <c r="B11" s="6"/>
      <c r="C11" s="5"/>
      <c r="D11" s="4"/>
      <c r="E11" s="24">
        <f>IFERROR(VLOOKUP(E10, Bodování!$B$4:$C$53, 2), "")</f>
        <v>41</v>
      </c>
      <c r="F11" s="24" t="str">
        <f>IFERROR(VLOOKUP(F10, Bodování!$B$4:$C$53, 2), "")</f>
        <v/>
      </c>
      <c r="G11" s="24" t="str">
        <f>IFERROR(VLOOKUP(G10, Bodování!$B$4:$C$53, 2), "")</f>
        <v/>
      </c>
      <c r="H11" s="24" t="str">
        <f>IFERROR(VLOOKUP(H10, Bodování!$B$4:$C$53, 2), "")</f>
        <v/>
      </c>
      <c r="I11" s="25" t="str">
        <f>IFERROR(VLOOKUP(I10, Bodování!$B$4:$C$53, 2), "")</f>
        <v/>
      </c>
      <c r="J11" s="25" t="str">
        <f>IFERROR(VLOOKUP(J10, Bodování!$B$4:$C$53, 2), "")</f>
        <v/>
      </c>
      <c r="K11" s="25" t="str">
        <f>IFERROR(VLOOKUP(K10, Bodování!$B$4:$C$53, 2), "")</f>
        <v/>
      </c>
      <c r="L11" s="3"/>
      <c r="M11" s="2"/>
      <c r="N11" s="41"/>
      <c r="O11" s="42"/>
      <c r="P11" s="26"/>
      <c r="Q11" s="26"/>
      <c r="R11" s="26"/>
      <c r="S11" s="26"/>
    </row>
    <row r="12" spans="1:19" ht="15" customHeight="1" x14ac:dyDescent="0.25">
      <c r="B12" s="6" t="s">
        <v>25</v>
      </c>
      <c r="C12" s="5" t="s">
        <v>167</v>
      </c>
      <c r="D12" s="4" t="s">
        <v>43</v>
      </c>
      <c r="E12" s="22">
        <v>4</v>
      </c>
      <c r="F12" s="22">
        <v>4</v>
      </c>
      <c r="G12" s="22">
        <v>4</v>
      </c>
      <c r="H12" s="22">
        <v>4</v>
      </c>
      <c r="I12" s="22"/>
      <c r="J12" s="22"/>
      <c r="K12" s="23"/>
      <c r="L12" s="3">
        <f>IF(N12&lt;=4,SUM(E13:K13),LARGE(E13:K13,1)+LARGE(E13:K13,2)+LARGE(E13:K13,3)+LARGE(E13:K13,4))</f>
        <v>144</v>
      </c>
      <c r="M12" s="2">
        <f>SUM(E13:K13)</f>
        <v>144</v>
      </c>
      <c r="N12" s="41">
        <f>COUNT(E13:K13)</f>
        <v>4</v>
      </c>
      <c r="O12" s="42" t="s">
        <v>23</v>
      </c>
    </row>
    <row r="13" spans="1:19" ht="15" customHeight="1" x14ac:dyDescent="0.25">
      <c r="A13" s="26"/>
      <c r="B13" s="6"/>
      <c r="C13" s="5"/>
      <c r="D13" s="4"/>
      <c r="E13" s="24">
        <f>IFERROR(VLOOKUP(E12, Bodování!$B$4:$C$53, 2), "")</f>
        <v>36</v>
      </c>
      <c r="F13" s="24">
        <f>IFERROR(VLOOKUP(F12, Bodování!$B$4:$C$53, 2), "")</f>
        <v>36</v>
      </c>
      <c r="G13" s="24">
        <f>IFERROR(VLOOKUP(G12, Bodování!$B$4:$C$53, 2), "")</f>
        <v>36</v>
      </c>
      <c r="H13" s="24">
        <f>IFERROR(VLOOKUP(H12, Bodování!$B$4:$C$53, 2), "")</f>
        <v>36</v>
      </c>
      <c r="I13" s="25" t="str">
        <f>IFERROR(VLOOKUP(I12, Bodování!$B$4:$C$53, 2), "")</f>
        <v/>
      </c>
      <c r="J13" s="25" t="str">
        <f>IFERROR(VLOOKUP(J12, Bodování!$B$4:$C$53, 2), "")</f>
        <v/>
      </c>
      <c r="K13" s="25" t="str">
        <f>IFERROR(VLOOKUP(K12, Bodování!$B$4:$C$53, 2), "")</f>
        <v/>
      </c>
      <c r="L13" s="3"/>
      <c r="M13" s="2"/>
      <c r="N13" s="41"/>
      <c r="O13" s="42"/>
      <c r="P13" s="26"/>
      <c r="Q13" s="26"/>
      <c r="R13" s="26"/>
    </row>
    <row r="14" spans="1:19" ht="15" customHeight="1" x14ac:dyDescent="0.25">
      <c r="B14" s="6" t="s">
        <v>22</v>
      </c>
      <c r="C14" s="5" t="s">
        <v>168</v>
      </c>
      <c r="D14" s="4" t="s">
        <v>21</v>
      </c>
      <c r="E14" s="22">
        <v>5</v>
      </c>
      <c r="F14" s="22">
        <v>6</v>
      </c>
      <c r="G14" s="22">
        <v>3</v>
      </c>
      <c r="H14" s="22">
        <v>5</v>
      </c>
      <c r="I14" s="22"/>
      <c r="J14" s="22"/>
      <c r="K14" s="23"/>
      <c r="L14" s="43">
        <f>IF(N14&lt;=4,SUM(E15:K15),LARGE(E15:K15,1)+LARGE(E15:K15,2)+LARGE(E15:K15,3)+LARGE(E15:K15,4))</f>
        <v>133</v>
      </c>
      <c r="M14" s="44">
        <f>SUM(E15:K15)</f>
        <v>133</v>
      </c>
      <c r="N14" s="45">
        <f>COUNT(E15:K15)</f>
        <v>4</v>
      </c>
      <c r="O14" s="46" t="s">
        <v>25</v>
      </c>
    </row>
    <row r="15" spans="1:19" ht="15" customHeight="1" x14ac:dyDescent="0.25">
      <c r="A15" s="26"/>
      <c r="B15" s="6"/>
      <c r="C15" s="5"/>
      <c r="D15" s="4"/>
      <c r="E15" s="24">
        <f>IFERROR(VLOOKUP(E14, Bodování!$B$4:$C$53, 2), "")</f>
        <v>32</v>
      </c>
      <c r="F15" s="24">
        <f>IFERROR(VLOOKUP(F14, Bodování!$B$4:$C$53, 2), "")</f>
        <v>28</v>
      </c>
      <c r="G15" s="24">
        <f>IFERROR(VLOOKUP(G14, Bodování!$B$4:$C$53, 2), "")</f>
        <v>41</v>
      </c>
      <c r="H15" s="24">
        <f>IFERROR(VLOOKUP(H14, Bodování!$B$4:$C$53, 2), "")</f>
        <v>32</v>
      </c>
      <c r="I15" s="25" t="str">
        <f>IFERROR(VLOOKUP(I14, Bodování!$B$4:$C$53, 2), "")</f>
        <v/>
      </c>
      <c r="J15" s="25" t="str">
        <f>IFERROR(VLOOKUP(J14, Bodování!$B$4:$C$53, 2), "")</f>
        <v/>
      </c>
      <c r="K15" s="25" t="str">
        <f>IFERROR(VLOOKUP(K14, Bodování!$B$4:$C$53, 2), "")</f>
        <v/>
      </c>
      <c r="L15" s="43"/>
      <c r="M15" s="44"/>
      <c r="N15" s="45"/>
      <c r="O15" s="46"/>
      <c r="P15" s="26"/>
      <c r="Q15" s="26"/>
      <c r="R15" s="26"/>
      <c r="S15" s="26"/>
    </row>
    <row r="16" spans="1:19" ht="15" customHeight="1" x14ac:dyDescent="0.25">
      <c r="B16" s="6" t="s">
        <v>31</v>
      </c>
      <c r="C16" s="5" t="s">
        <v>169</v>
      </c>
      <c r="D16" s="4" t="s">
        <v>43</v>
      </c>
      <c r="E16" s="22">
        <v>6</v>
      </c>
      <c r="F16" s="22">
        <v>3</v>
      </c>
      <c r="G16" s="22">
        <v>1</v>
      </c>
      <c r="H16" s="22"/>
      <c r="I16" s="22"/>
      <c r="J16" s="22"/>
      <c r="K16" s="23"/>
      <c r="L16" s="3">
        <f>IF(N16&lt;=4,SUM(E17:K17),LARGE(E17:K17,1)+LARGE(E17:K17,2)+LARGE(E17:K17,3)+LARGE(E17:K17,4))</f>
        <v>119</v>
      </c>
      <c r="M16" s="2">
        <f>SUM(E17:K17)</f>
        <v>119</v>
      </c>
      <c r="N16" s="41">
        <f>COUNT(E17:K17)</f>
        <v>3</v>
      </c>
      <c r="O16" s="42" t="s">
        <v>22</v>
      </c>
    </row>
    <row r="17" spans="1:19" ht="15" customHeight="1" x14ac:dyDescent="0.25">
      <c r="A17" s="26"/>
      <c r="B17" s="6"/>
      <c r="C17" s="5"/>
      <c r="D17" s="4"/>
      <c r="E17" s="24">
        <f>IFERROR(VLOOKUP(E16, Bodování!$B$4:$C$53, 2), "")</f>
        <v>28</v>
      </c>
      <c r="F17" s="24">
        <f>IFERROR(VLOOKUP(F16, Bodování!$B$4:$C$53, 2), "")</f>
        <v>41</v>
      </c>
      <c r="G17" s="24">
        <f>IFERROR(VLOOKUP(G16, Bodování!$B$4:$C$53, 2), "")</f>
        <v>50</v>
      </c>
      <c r="H17" s="24" t="str">
        <f>IFERROR(VLOOKUP(H16, Bodování!$B$4:$C$53, 2), "")</f>
        <v/>
      </c>
      <c r="I17" s="25" t="str">
        <f>IFERROR(VLOOKUP(I16, Bodování!$B$4:$C$53, 2), "")</f>
        <v/>
      </c>
      <c r="J17" s="25" t="str">
        <f>IFERROR(VLOOKUP(J16, Bodování!$B$4:$C$53, 2), "")</f>
        <v/>
      </c>
      <c r="K17" s="25" t="str">
        <f>IFERROR(VLOOKUP(K16, Bodování!$B$4:$C$53, 2), "")</f>
        <v/>
      </c>
      <c r="L17" s="3"/>
      <c r="M17" s="2"/>
      <c r="N17" s="41"/>
      <c r="O17" s="42"/>
      <c r="P17" s="26"/>
      <c r="Q17" s="26"/>
      <c r="R17" s="26"/>
      <c r="S17" s="26"/>
    </row>
    <row r="18" spans="1:19" ht="15" customHeight="1" x14ac:dyDescent="0.25">
      <c r="B18" s="6" t="s">
        <v>33</v>
      </c>
      <c r="C18" s="5" t="s">
        <v>170</v>
      </c>
      <c r="D18" s="4" t="s">
        <v>18</v>
      </c>
      <c r="E18" s="22">
        <v>7</v>
      </c>
      <c r="F18" s="22">
        <v>7</v>
      </c>
      <c r="G18" s="22">
        <v>7</v>
      </c>
      <c r="H18" s="22">
        <v>7</v>
      </c>
      <c r="I18" s="22"/>
      <c r="J18" s="22"/>
      <c r="K18" s="23"/>
      <c r="L18" s="3">
        <f>IF(N18&lt;=4,SUM(E19:K19),LARGE(E19:K19,1)+LARGE(E19:K19,2)+LARGE(E19:K19,3)+LARGE(E19:K19,4))</f>
        <v>100</v>
      </c>
      <c r="M18" s="2">
        <f>SUM(E19:K19)</f>
        <v>100</v>
      </c>
      <c r="N18" s="41">
        <f>COUNT(E19:K19)</f>
        <v>4</v>
      </c>
      <c r="O18" s="42" t="s">
        <v>31</v>
      </c>
    </row>
    <row r="19" spans="1:19" ht="15" customHeight="1" x14ac:dyDescent="0.25">
      <c r="A19" s="26"/>
      <c r="B19" s="6"/>
      <c r="C19" s="5"/>
      <c r="D19" s="4"/>
      <c r="E19" s="24">
        <f>IFERROR(VLOOKUP(E18, Bodování!$B$4:$C$53, 2), "")</f>
        <v>25</v>
      </c>
      <c r="F19" s="24">
        <f>IFERROR(VLOOKUP(F18, Bodování!$B$4:$C$53, 2), "")</f>
        <v>25</v>
      </c>
      <c r="G19" s="24">
        <f>IFERROR(VLOOKUP(G18, Bodování!$B$4:$C$53, 2), "")</f>
        <v>25</v>
      </c>
      <c r="H19" s="24">
        <f>IFERROR(VLOOKUP(H18, Bodování!$B$4:$C$53, 2), "")</f>
        <v>25</v>
      </c>
      <c r="I19" s="25" t="str">
        <f>IFERROR(VLOOKUP(I18, Bodování!$B$4:$C$53, 2), "")</f>
        <v/>
      </c>
      <c r="J19" s="25" t="str">
        <f>IFERROR(VLOOKUP(J18, Bodování!$B$4:$C$53, 2), "")</f>
        <v/>
      </c>
      <c r="K19" s="25" t="str">
        <f>IFERROR(VLOOKUP(K18, Bodování!$B$4:$C$53, 2), "")</f>
        <v/>
      </c>
      <c r="L19" s="3"/>
      <c r="M19" s="2"/>
      <c r="N19" s="41"/>
      <c r="O19" s="42"/>
      <c r="P19" s="26"/>
      <c r="Q19" s="26"/>
      <c r="R19" s="26"/>
      <c r="S19" s="26"/>
    </row>
    <row r="20" spans="1:19" ht="15" customHeight="1" x14ac:dyDescent="0.25">
      <c r="B20" s="6" t="s">
        <v>30</v>
      </c>
      <c r="C20" s="5" t="s">
        <v>171</v>
      </c>
      <c r="D20" s="4" t="s">
        <v>41</v>
      </c>
      <c r="E20" s="22">
        <v>8</v>
      </c>
      <c r="F20" s="22">
        <v>10</v>
      </c>
      <c r="G20" s="22">
        <v>8</v>
      </c>
      <c r="H20" s="22">
        <v>9</v>
      </c>
      <c r="I20" s="22"/>
      <c r="J20" s="22"/>
      <c r="K20" s="23"/>
      <c r="L20" s="3">
        <f>IF(N20&lt;=4,SUM(E21:K21),LARGE(E21:K21,1)+LARGE(E21:K21,2)+LARGE(E21:K21,3)+LARGE(E21:K21,4))</f>
        <v>79</v>
      </c>
      <c r="M20" s="2">
        <f>SUM(E21:K21)</f>
        <v>79</v>
      </c>
      <c r="N20" s="41">
        <f>COUNT(E21:K21)</f>
        <v>4</v>
      </c>
      <c r="O20" s="42" t="s">
        <v>33</v>
      </c>
    </row>
    <row r="21" spans="1:19" ht="15" customHeight="1" x14ac:dyDescent="0.25">
      <c r="A21" s="26"/>
      <c r="B21" s="6"/>
      <c r="C21" s="5"/>
      <c r="D21" s="4"/>
      <c r="E21" s="24">
        <f>IFERROR(VLOOKUP(E20, Bodování!$B$4:$C$53, 2), "")</f>
        <v>22</v>
      </c>
      <c r="F21" s="24">
        <f>IFERROR(VLOOKUP(F20, Bodování!$B$4:$C$53, 2), "")</f>
        <v>16</v>
      </c>
      <c r="G21" s="24">
        <f>IFERROR(VLOOKUP(G20, Bodování!$B$4:$C$53, 2), "")</f>
        <v>22</v>
      </c>
      <c r="H21" s="24">
        <f>IFERROR(VLOOKUP(H20, Bodování!$B$4:$C$53, 2), "")</f>
        <v>19</v>
      </c>
      <c r="I21" s="25" t="str">
        <f>IFERROR(VLOOKUP(I20, Bodování!$B$4:$C$53, 2), "")</f>
        <v/>
      </c>
      <c r="J21" s="25" t="str">
        <f>IFERROR(VLOOKUP(J20, Bodování!$B$4:$C$53, 2), "")</f>
        <v/>
      </c>
      <c r="K21" s="25" t="str">
        <f>IFERROR(VLOOKUP(K20, Bodování!$B$4:$C$53, 2), "")</f>
        <v/>
      </c>
      <c r="L21" s="3"/>
      <c r="M21" s="2"/>
      <c r="N21" s="41"/>
      <c r="O21" s="42"/>
      <c r="P21" s="26"/>
      <c r="Q21" s="26"/>
      <c r="R21" s="26"/>
      <c r="S21" s="26"/>
    </row>
    <row r="22" spans="1:19" ht="15" customHeight="1" x14ac:dyDescent="0.25">
      <c r="B22" s="6" t="s">
        <v>38</v>
      </c>
      <c r="C22" s="5" t="s">
        <v>172</v>
      </c>
      <c r="D22" s="4" t="s">
        <v>41</v>
      </c>
      <c r="E22" s="22">
        <v>9</v>
      </c>
      <c r="F22" s="22"/>
      <c r="G22" s="22">
        <v>6</v>
      </c>
      <c r="H22" s="22"/>
      <c r="I22" s="22"/>
      <c r="J22" s="22"/>
      <c r="K22" s="23"/>
      <c r="L22" s="3">
        <f>IF(N22&lt;=4,SUM(E23:K23),LARGE(E23:K23,1)+LARGE(E23:K23,2)+LARGE(E23:K23,3)+LARGE(E23:K23,4))</f>
        <v>47</v>
      </c>
      <c r="M22" s="2">
        <f>SUM(E23:K23)</f>
        <v>47</v>
      </c>
      <c r="N22" s="41">
        <f>COUNT(E23:K23)</f>
        <v>2</v>
      </c>
      <c r="O22" s="42" t="s">
        <v>37</v>
      </c>
    </row>
    <row r="23" spans="1:19" ht="15" customHeight="1" x14ac:dyDescent="0.25">
      <c r="A23" s="26"/>
      <c r="B23" s="6"/>
      <c r="C23" s="5"/>
      <c r="D23" s="4"/>
      <c r="E23" s="24">
        <f>IFERROR(VLOOKUP(E22, Bodování!$B$4:$C$53, 2), "")</f>
        <v>19</v>
      </c>
      <c r="F23" s="24" t="str">
        <f>IFERROR(VLOOKUP(F22, Bodování!$B$4:$C$53, 2), "")</f>
        <v/>
      </c>
      <c r="G23" s="24">
        <f>IFERROR(VLOOKUP(G22, Bodování!$B$4:$C$53, 2), "")</f>
        <v>28</v>
      </c>
      <c r="H23" s="24" t="str">
        <f>IFERROR(VLOOKUP(H22, Bodování!$B$4:$C$53, 2), "")</f>
        <v/>
      </c>
      <c r="I23" s="25" t="str">
        <f>IFERROR(VLOOKUP(I22, Bodování!$B$4:$C$53, 2), "")</f>
        <v/>
      </c>
      <c r="J23" s="25" t="str">
        <f>IFERROR(VLOOKUP(J22, Bodování!$B$4:$C$53, 2), "")</f>
        <v/>
      </c>
      <c r="K23" s="25" t="str">
        <f>IFERROR(VLOOKUP(K22, Bodování!$B$4:$C$53, 2), "")</f>
        <v/>
      </c>
      <c r="L23" s="3"/>
      <c r="M23" s="2"/>
      <c r="N23" s="41"/>
      <c r="O23" s="42"/>
      <c r="P23" s="26"/>
      <c r="Q23" s="26"/>
      <c r="R23" s="26"/>
      <c r="S23" s="26"/>
    </row>
    <row r="24" spans="1:19" ht="15" customHeight="1" x14ac:dyDescent="0.25">
      <c r="B24" s="6" t="s">
        <v>35</v>
      </c>
      <c r="C24" s="5" t="s">
        <v>173</v>
      </c>
      <c r="D24" s="4" t="s">
        <v>21</v>
      </c>
      <c r="E24" s="22">
        <v>10</v>
      </c>
      <c r="F24" s="22"/>
      <c r="G24" s="22"/>
      <c r="H24" s="22"/>
      <c r="I24" s="22"/>
      <c r="J24" s="22"/>
      <c r="K24" s="23"/>
      <c r="L24" s="3">
        <f>IF(N24&lt;=4,SUM(E25:K25),LARGE(E25:K25,1)+LARGE(E25:K25,2)+LARGE(E25:K25,3)+LARGE(E25:K25,4))</f>
        <v>16</v>
      </c>
      <c r="M24" s="2">
        <f>SUM(E25:K25)</f>
        <v>16</v>
      </c>
      <c r="N24" s="41">
        <f>COUNT(E25:K25)</f>
        <v>1</v>
      </c>
      <c r="O24" s="42" t="s">
        <v>55</v>
      </c>
    </row>
    <row r="25" spans="1:19" ht="15" customHeight="1" x14ac:dyDescent="0.25">
      <c r="A25" s="26"/>
      <c r="B25" s="6"/>
      <c r="C25" s="5"/>
      <c r="D25" s="4"/>
      <c r="E25" s="24">
        <f>IFERROR(VLOOKUP(E24, Bodování!$B$4:$C$53, 2), "")</f>
        <v>16</v>
      </c>
      <c r="F25" s="24" t="str">
        <f>IFERROR(VLOOKUP(F24, Bodování!$B$4:$C$53, 2), "")</f>
        <v/>
      </c>
      <c r="G25" s="24" t="str">
        <f>IFERROR(VLOOKUP(G24, Bodování!$B$4:$C$53, 2), "")</f>
        <v/>
      </c>
      <c r="H25" s="24" t="str">
        <f>IFERROR(VLOOKUP(H24, Bodování!$B$4:$C$53, 2), "")</f>
        <v/>
      </c>
      <c r="I25" s="25" t="str">
        <f>IFERROR(VLOOKUP(I24, Bodování!$B$4:$C$53, 2), "")</f>
        <v/>
      </c>
      <c r="J25" s="25" t="str">
        <f>IFERROR(VLOOKUP(J24, Bodování!$B$4:$C$53, 2), "")</f>
        <v/>
      </c>
      <c r="K25" s="25" t="str">
        <f>IFERROR(VLOOKUP(K24, Bodování!$B$4:$C$53, 2), "")</f>
        <v/>
      </c>
      <c r="L25" s="3"/>
      <c r="M25" s="2"/>
      <c r="N25" s="41"/>
      <c r="O25" s="42"/>
      <c r="P25" s="26"/>
      <c r="Q25" s="26"/>
      <c r="R25" s="26"/>
      <c r="S25" s="26"/>
    </row>
    <row r="26" spans="1:19" ht="15" customHeight="1" x14ac:dyDescent="0.25">
      <c r="B26" s="6" t="s">
        <v>37</v>
      </c>
      <c r="C26" s="5" t="s">
        <v>174</v>
      </c>
      <c r="D26" s="4" t="s">
        <v>43</v>
      </c>
      <c r="E26" s="22">
        <v>11</v>
      </c>
      <c r="F26" s="22">
        <v>11</v>
      </c>
      <c r="G26" s="22"/>
      <c r="H26" s="22"/>
      <c r="I26" s="22"/>
      <c r="J26" s="22"/>
      <c r="K26" s="23"/>
      <c r="L26" s="3">
        <f>IF(N26&lt;=4,SUM(E27:K27),LARGE(E27:K27,1)+LARGE(E27:K27,2)+LARGE(E27:K27,3)+LARGE(E27:K27,4))</f>
        <v>28</v>
      </c>
      <c r="M26" s="2">
        <f>SUM(E27:K27)</f>
        <v>28</v>
      </c>
      <c r="N26" s="41">
        <f>COUNT(E27:K27)</f>
        <v>2</v>
      </c>
      <c r="O26" s="46" t="s">
        <v>47</v>
      </c>
    </row>
    <row r="27" spans="1:19" ht="16.5" customHeight="1" x14ac:dyDescent="0.25">
      <c r="A27" s="26"/>
      <c r="B27" s="6"/>
      <c r="C27" s="5"/>
      <c r="D27" s="4"/>
      <c r="E27" s="24">
        <f>IFERROR(VLOOKUP(E26, Bodování!$B$4:$C$53, 2), "")</f>
        <v>14</v>
      </c>
      <c r="F27" s="24">
        <f>IFERROR(VLOOKUP(F26, Bodování!$B$4:$C$53, 2), "")</f>
        <v>14</v>
      </c>
      <c r="G27" s="24" t="str">
        <f>IFERROR(VLOOKUP(G26, Bodování!$B$4:$C$53, 2), "")</f>
        <v/>
      </c>
      <c r="H27" s="24" t="str">
        <f>IFERROR(VLOOKUP(H26, Bodování!$B$4:$C$53, 2), "")</f>
        <v/>
      </c>
      <c r="I27" s="25" t="str">
        <f>IFERROR(VLOOKUP(I26, Bodování!$B$4:$C$53, 2), "")</f>
        <v/>
      </c>
      <c r="J27" s="25" t="str">
        <f>IFERROR(VLOOKUP(J26, Bodování!$B$4:$C$53, 2), "")</f>
        <v/>
      </c>
      <c r="K27" s="25" t="str">
        <f>IFERROR(VLOOKUP(K26, Bodování!$B$4:$C$53, 2), "")</f>
        <v/>
      </c>
      <c r="L27" s="3"/>
      <c r="M27" s="2"/>
      <c r="N27" s="41"/>
      <c r="O27" s="46"/>
      <c r="P27" s="26"/>
      <c r="Q27" s="26"/>
      <c r="R27" s="26"/>
      <c r="S27" s="26"/>
    </row>
    <row r="28" spans="1:19" ht="15" customHeight="1" x14ac:dyDescent="0.25">
      <c r="B28" s="6" t="s">
        <v>44</v>
      </c>
      <c r="C28" s="5" t="s">
        <v>175</v>
      </c>
      <c r="D28" s="4" t="s">
        <v>18</v>
      </c>
      <c r="E28" s="22">
        <v>12</v>
      </c>
      <c r="F28" s="22">
        <v>8</v>
      </c>
      <c r="G28" s="22"/>
      <c r="H28" s="22">
        <v>10</v>
      </c>
      <c r="I28" s="22"/>
      <c r="J28" s="22"/>
      <c r="K28" s="23"/>
      <c r="L28" s="3">
        <f>IF(N28&lt;=4,SUM(E29:K29),LARGE(E29:K29,1)+LARGE(E29:K29,2)+LARGE(E29:K29,3)+LARGE(E29:K29,4))</f>
        <v>50</v>
      </c>
      <c r="M28" s="2">
        <f>SUM(E29:K29)</f>
        <v>50</v>
      </c>
      <c r="N28" s="41">
        <f>COUNT(E29:K29)</f>
        <v>3</v>
      </c>
      <c r="O28" s="42" t="s">
        <v>35</v>
      </c>
    </row>
    <row r="29" spans="1:19" ht="15" customHeight="1" x14ac:dyDescent="0.25">
      <c r="A29" s="26"/>
      <c r="B29" s="6"/>
      <c r="C29" s="5"/>
      <c r="D29" s="4"/>
      <c r="E29" s="24">
        <f>IFERROR(VLOOKUP(E28, Bodování!$B$4:$C$53, 2), "")</f>
        <v>12</v>
      </c>
      <c r="F29" s="24">
        <f>IFERROR(VLOOKUP(F28, Bodování!$B$4:$C$53, 2), "")</f>
        <v>22</v>
      </c>
      <c r="G29" s="24" t="str">
        <f>IFERROR(VLOOKUP(G28, Bodování!$B$4:$C$53, 2), "")</f>
        <v/>
      </c>
      <c r="H29" s="24">
        <f>IFERROR(VLOOKUP(H28, Bodování!$B$4:$C$53, 2), "")</f>
        <v>16</v>
      </c>
      <c r="I29" s="25" t="str">
        <f>IFERROR(VLOOKUP(I28, Bodování!$B$4:$C$53, 2), "")</f>
        <v/>
      </c>
      <c r="J29" s="25" t="str">
        <f>IFERROR(VLOOKUP(J28, Bodování!$B$4:$C$53, 2), "")</f>
        <v/>
      </c>
      <c r="K29" s="25" t="str">
        <f>IFERROR(VLOOKUP(K28, Bodování!$B$4:$C$53, 2), "")</f>
        <v/>
      </c>
      <c r="L29" s="3"/>
      <c r="M29" s="2"/>
      <c r="N29" s="41"/>
      <c r="O29" s="42"/>
      <c r="Q29" s="26"/>
      <c r="R29" s="26"/>
      <c r="S29" s="26"/>
    </row>
    <row r="30" spans="1:19" ht="14.25" customHeight="1" x14ac:dyDescent="0.25">
      <c r="B30" s="6" t="s">
        <v>47</v>
      </c>
      <c r="C30" s="5" t="s">
        <v>176</v>
      </c>
      <c r="D30" s="4" t="s">
        <v>21</v>
      </c>
      <c r="E30" s="22">
        <v>13</v>
      </c>
      <c r="F30" s="22">
        <v>12</v>
      </c>
      <c r="G30" s="22">
        <v>9</v>
      </c>
      <c r="H30" s="22">
        <v>11</v>
      </c>
      <c r="I30" s="22"/>
      <c r="J30" s="22"/>
      <c r="K30" s="23"/>
      <c r="L30" s="3">
        <f>IF(N30&lt;=4,SUM(E31:K31),LARGE(E31:K31,1)+LARGE(E31:K31,2)+LARGE(E31:K31,3)+LARGE(E31:K31,4))</f>
        <v>55</v>
      </c>
      <c r="M30" s="2">
        <f>SUM(E31:K31)</f>
        <v>55</v>
      </c>
      <c r="N30" s="41">
        <f>COUNT(E31:K31)</f>
        <v>4</v>
      </c>
      <c r="O30" s="42" t="s">
        <v>38</v>
      </c>
      <c r="P30" s="26"/>
    </row>
    <row r="31" spans="1:19" ht="14.25" customHeight="1" x14ac:dyDescent="0.25">
      <c r="A31" s="26"/>
      <c r="B31" s="6"/>
      <c r="C31" s="5"/>
      <c r="D31" s="4"/>
      <c r="E31" s="24">
        <f>IFERROR(VLOOKUP(E30, Bodování!$B$4:$C$53, 2), "")</f>
        <v>10</v>
      </c>
      <c r="F31" s="24">
        <f>IFERROR(VLOOKUP(F30, Bodování!$B$4:$C$53, 2), "")</f>
        <v>12</v>
      </c>
      <c r="G31" s="24">
        <f>IFERROR(VLOOKUP(G30, Bodování!$B$4:$C$53, 2), "")</f>
        <v>19</v>
      </c>
      <c r="H31" s="24">
        <f>IFERROR(VLOOKUP(H30, Bodování!$B$4:$C$53, 2), "")</f>
        <v>14</v>
      </c>
      <c r="I31" s="25" t="str">
        <f>IFERROR(VLOOKUP(I30, Bodování!$B$4:$C$53, 2), "")</f>
        <v/>
      </c>
      <c r="J31" s="25" t="str">
        <f>IFERROR(VLOOKUP(J30, Bodování!$B$4:$C$53, 2), "")</f>
        <v/>
      </c>
      <c r="K31" s="25" t="str">
        <f>IFERROR(VLOOKUP(K30, Bodování!$B$4:$C$53, 2), "")</f>
        <v/>
      </c>
      <c r="L31" s="3"/>
      <c r="M31" s="2"/>
      <c r="N31" s="41"/>
      <c r="O31" s="42"/>
      <c r="Q31" s="26"/>
      <c r="R31" s="26"/>
      <c r="S31" s="26"/>
    </row>
    <row r="32" spans="1:19" ht="15" customHeight="1" x14ac:dyDescent="0.25">
      <c r="B32" s="6" t="s">
        <v>49</v>
      </c>
      <c r="C32" s="5" t="s">
        <v>177</v>
      </c>
      <c r="D32" s="4" t="s">
        <v>27</v>
      </c>
      <c r="E32" s="22"/>
      <c r="F32" s="22">
        <v>5</v>
      </c>
      <c r="G32" s="22"/>
      <c r="H32" s="22">
        <v>3</v>
      </c>
      <c r="I32" s="22"/>
      <c r="J32" s="22"/>
      <c r="K32" s="23"/>
      <c r="L32" s="3">
        <f>IF(N32&lt;=4,SUM(E33:K33),LARGE(E33:K33,1)+LARGE(E33:K33,2)+LARGE(E33:K33,3)+LARGE(E33:K33,4))</f>
        <v>73</v>
      </c>
      <c r="M32" s="2">
        <f>SUM(E33:K33)</f>
        <v>73</v>
      </c>
      <c r="N32" s="41">
        <f>COUNT(E33:K33)</f>
        <v>2</v>
      </c>
      <c r="O32" s="47" t="s">
        <v>30</v>
      </c>
      <c r="P32" s="26"/>
    </row>
    <row r="33" spans="1:19" ht="15" customHeight="1" x14ac:dyDescent="0.25">
      <c r="A33" s="26"/>
      <c r="B33" s="6"/>
      <c r="C33" s="5"/>
      <c r="D33" s="4"/>
      <c r="E33" s="24" t="str">
        <f>IFERROR(VLOOKUP(E32, Bodování!$B$4:$C$53, 2), "")</f>
        <v/>
      </c>
      <c r="F33" s="24">
        <f>IFERROR(VLOOKUP(F32, Bodování!$B$4:$C$53, 2), "")</f>
        <v>32</v>
      </c>
      <c r="G33" s="24" t="str">
        <f>IFERROR(VLOOKUP(G32, Bodování!$B$4:$C$53, 2), "")</f>
        <v/>
      </c>
      <c r="H33" s="24">
        <f>IFERROR(VLOOKUP(H32, Bodování!$B$4:$C$53, 2), "")</f>
        <v>41</v>
      </c>
      <c r="I33" s="25" t="str">
        <f>IFERROR(VLOOKUP(I32, Bodování!$B$4:$C$53, 2), "")</f>
        <v/>
      </c>
      <c r="J33" s="25" t="str">
        <f>IFERROR(VLOOKUP(J32, Bodování!$B$4:$C$53, 2), "")</f>
        <v/>
      </c>
      <c r="K33" s="25" t="str">
        <f>IFERROR(VLOOKUP(K32, Bodování!$B$4:$C$53, 2), "")</f>
        <v/>
      </c>
      <c r="L33" s="3"/>
      <c r="M33" s="2"/>
      <c r="N33" s="41"/>
      <c r="O33" s="47"/>
      <c r="P33" s="26"/>
      <c r="Q33" s="26"/>
      <c r="R33" s="26"/>
      <c r="S33" s="26"/>
    </row>
    <row r="34" spans="1:19" ht="15" customHeight="1" x14ac:dyDescent="0.25">
      <c r="A34" s="26"/>
      <c r="B34" s="6" t="s">
        <v>51</v>
      </c>
      <c r="C34" s="5" t="s">
        <v>178</v>
      </c>
      <c r="D34" s="4" t="s">
        <v>43</v>
      </c>
      <c r="E34" s="22"/>
      <c r="F34" s="22">
        <v>9</v>
      </c>
      <c r="G34" s="22"/>
      <c r="H34" s="22"/>
      <c r="I34" s="22"/>
      <c r="J34" s="22"/>
      <c r="K34" s="23"/>
      <c r="L34" s="3">
        <f>IF(N34&lt;=4,SUM(E35:K35),LARGE(E35:K35,1)+LARGE(E35:K35,2)+LARGE(E35:K35,3)+LARGE(E35:K35,4))</f>
        <v>19</v>
      </c>
      <c r="M34" s="2">
        <f>SUM(E35:K35)</f>
        <v>19</v>
      </c>
      <c r="N34" s="41">
        <f>COUNT(E35:K35)</f>
        <v>1</v>
      </c>
      <c r="O34" s="48" t="s">
        <v>51</v>
      </c>
      <c r="P34" s="26"/>
      <c r="Q34" s="26"/>
      <c r="R34" s="26"/>
      <c r="S34" s="26"/>
    </row>
    <row r="35" spans="1:19" ht="15" customHeight="1" x14ac:dyDescent="0.25">
      <c r="A35" s="26"/>
      <c r="B35" s="6"/>
      <c r="C35" s="5"/>
      <c r="D35" s="4"/>
      <c r="E35" s="24" t="str">
        <f>IFERROR(VLOOKUP(E34, Bodování!$B$4:$C$53, 2), "")</f>
        <v/>
      </c>
      <c r="F35" s="24">
        <f>IFERROR(VLOOKUP(F34, Bodování!$B$4:$C$53, 2), "")</f>
        <v>19</v>
      </c>
      <c r="G35" s="24" t="str">
        <f>IFERROR(VLOOKUP(G34, Bodování!$B$4:$C$53, 2), "")</f>
        <v/>
      </c>
      <c r="H35" s="24" t="str">
        <f>IFERROR(VLOOKUP(H34, Bodování!$B$4:$C$53, 2), "")</f>
        <v/>
      </c>
      <c r="I35" s="25" t="str">
        <f>IFERROR(VLOOKUP(I34, Bodování!$B$4:$C$53, 2), "")</f>
        <v/>
      </c>
      <c r="J35" s="25" t="str">
        <f>IFERROR(VLOOKUP(J34, Bodování!$B$4:$C$53, 2), "")</f>
        <v/>
      </c>
      <c r="K35" s="25" t="str">
        <f>IFERROR(VLOOKUP(K34, Bodování!$B$4:$C$53, 2), "")</f>
        <v/>
      </c>
      <c r="L35" s="3"/>
      <c r="M35" s="2"/>
      <c r="N35" s="41"/>
      <c r="O35" s="48"/>
      <c r="P35" s="26"/>
      <c r="Q35" s="26"/>
      <c r="R35" s="26"/>
      <c r="S35" s="26"/>
    </row>
    <row r="36" spans="1:19" ht="15" customHeight="1" x14ac:dyDescent="0.25">
      <c r="A36" s="26"/>
      <c r="B36" s="6" t="s">
        <v>53</v>
      </c>
      <c r="C36" s="5" t="s">
        <v>179</v>
      </c>
      <c r="D36" s="4" t="s">
        <v>18</v>
      </c>
      <c r="E36" s="22"/>
      <c r="F36" s="22"/>
      <c r="G36" s="22"/>
      <c r="H36" s="22">
        <v>6</v>
      </c>
      <c r="I36" s="22"/>
      <c r="J36" s="22"/>
      <c r="K36" s="23"/>
      <c r="L36" s="3">
        <f>IF(N36&lt;=4,SUM(E37:K37),LARGE(E37:K37,1)+LARGE(E37:K37,2)+LARGE(E37:K37,3)+LARGE(E37:K37,4))</f>
        <v>28</v>
      </c>
      <c r="M36" s="2">
        <f>SUM(E37:K37)</f>
        <v>28</v>
      </c>
      <c r="N36" s="41">
        <f>COUNT(E37:K37)</f>
        <v>1</v>
      </c>
      <c r="O36" s="42" t="s">
        <v>47</v>
      </c>
      <c r="P36" s="26"/>
      <c r="Q36" s="26"/>
      <c r="R36" s="26"/>
      <c r="S36" s="26"/>
    </row>
    <row r="37" spans="1:19" ht="15" customHeight="1" x14ac:dyDescent="0.25">
      <c r="A37" s="26"/>
      <c r="B37" s="6"/>
      <c r="C37" s="5"/>
      <c r="D37" s="4"/>
      <c r="E37" s="24" t="str">
        <f>IFERROR(VLOOKUP(E36, Bodování!$B$4:$C$53, 2), "")</f>
        <v/>
      </c>
      <c r="F37" s="24" t="str">
        <f>IFERROR(VLOOKUP(F36, Bodování!$B$4:$C$53, 2), "")</f>
        <v/>
      </c>
      <c r="G37" s="24" t="str">
        <f>IFERROR(VLOOKUP(G36, Bodování!$B$4:$C$53, 2), "")</f>
        <v/>
      </c>
      <c r="H37" s="24">
        <f>IFERROR(VLOOKUP(H36, Bodování!$B$4:$C$53, 2), "")</f>
        <v>28</v>
      </c>
      <c r="I37" s="25" t="str">
        <f>IFERROR(VLOOKUP(I36, Bodování!$B$4:$C$53, 2), "")</f>
        <v/>
      </c>
      <c r="J37" s="25" t="str">
        <f>IFERROR(VLOOKUP(J36, Bodování!$B$4:$C$53, 2), "")</f>
        <v/>
      </c>
      <c r="K37" s="25" t="str">
        <f>IFERROR(VLOOKUP(K36, Bodování!$B$4:$C$53, 2), "")</f>
        <v/>
      </c>
      <c r="L37" s="3"/>
      <c r="M37" s="2"/>
      <c r="N37" s="41"/>
      <c r="O37" s="42"/>
      <c r="P37" s="26"/>
      <c r="Q37" s="26"/>
      <c r="R37" s="26"/>
      <c r="S37" s="26"/>
    </row>
    <row r="38" spans="1:19" ht="15" customHeight="1" x14ac:dyDescent="0.25">
      <c r="B38" s="6" t="s">
        <v>55</v>
      </c>
      <c r="C38" s="5" t="s">
        <v>180</v>
      </c>
      <c r="D38" s="4" t="s">
        <v>18</v>
      </c>
      <c r="E38" s="22"/>
      <c r="F38" s="22"/>
      <c r="G38" s="22"/>
      <c r="H38" s="22">
        <v>8</v>
      </c>
      <c r="I38" s="22"/>
      <c r="J38" s="22"/>
      <c r="K38" s="23"/>
      <c r="L38" s="3">
        <f>IF(N38&lt;=4,SUM(E39:K39),LARGE(E39:K39,1)+LARGE(E39:K39,2)+LARGE(E39:K39,3)+LARGE(E39:K39,4))</f>
        <v>22</v>
      </c>
      <c r="M38" s="2">
        <f>SUM(E39:K39)</f>
        <v>22</v>
      </c>
      <c r="N38" s="41">
        <f>COUNT(E39:K39)</f>
        <v>1</v>
      </c>
      <c r="O38" s="42" t="s">
        <v>49</v>
      </c>
      <c r="P38" s="26"/>
    </row>
    <row r="39" spans="1:19" ht="15" customHeight="1" x14ac:dyDescent="0.25">
      <c r="A39" s="26"/>
      <c r="B39" s="6"/>
      <c r="C39" s="5"/>
      <c r="D39" s="4"/>
      <c r="E39" s="24" t="str">
        <f>IFERROR(VLOOKUP(E38, Bodování!$B$4:$C$53, 2), "")</f>
        <v/>
      </c>
      <c r="F39" s="24" t="str">
        <f>IFERROR(VLOOKUP(F38, Bodování!$B$4:$C$53, 2), "")</f>
        <v/>
      </c>
      <c r="G39" s="24" t="str">
        <f>IFERROR(VLOOKUP(G38, Bodování!$B$4:$C$53, 2), "")</f>
        <v/>
      </c>
      <c r="H39" s="24">
        <f>IFERROR(VLOOKUP(H38, Bodování!$B$4:$C$53, 2), "")</f>
        <v>22</v>
      </c>
      <c r="I39" s="25" t="str">
        <f>IFERROR(VLOOKUP(I38, Bodování!$B$4:$C$53, 2), "")</f>
        <v/>
      </c>
      <c r="J39" s="25" t="str">
        <f>IFERROR(VLOOKUP(J38, Bodování!$B$4:$C$53, 2), "")</f>
        <v/>
      </c>
      <c r="K39" s="25" t="str">
        <f>IFERROR(VLOOKUP(K38, Bodování!$B$4:$C$53, 2), "")</f>
        <v/>
      </c>
      <c r="L39" s="3"/>
      <c r="M39" s="2"/>
      <c r="N39" s="41"/>
      <c r="O39" s="42"/>
      <c r="Q39" s="26"/>
      <c r="R39" s="26"/>
      <c r="S39" s="26"/>
    </row>
    <row r="40" spans="1:19" ht="15" customHeight="1" x14ac:dyDescent="0.25">
      <c r="B40" s="6" t="s">
        <v>57</v>
      </c>
      <c r="C40" s="5" t="s">
        <v>181</v>
      </c>
      <c r="D40" s="4" t="s">
        <v>41</v>
      </c>
      <c r="E40" s="22"/>
      <c r="F40" s="22"/>
      <c r="G40" s="22"/>
      <c r="H40" s="22">
        <v>12</v>
      </c>
      <c r="I40" s="22"/>
      <c r="J40" s="22"/>
      <c r="K40" s="23"/>
      <c r="L40" s="49">
        <f>IF(N40&lt;=4,SUM(E41:K41),LARGE(E41:K41,1)+LARGE(E41:K41,2)+LARGE(E41:K41,3)+LARGE(E41:K41,4))</f>
        <v>12</v>
      </c>
      <c r="M40" s="50">
        <f>SUM(E41:K41)</f>
        <v>12</v>
      </c>
      <c r="N40" s="51">
        <f>COUNT(E41:K41)</f>
        <v>1</v>
      </c>
      <c r="O40" s="42" t="s">
        <v>53</v>
      </c>
    </row>
    <row r="41" spans="1:19" ht="15" customHeight="1" x14ac:dyDescent="0.25">
      <c r="B41" s="6"/>
      <c r="C41" s="5"/>
      <c r="D41" s="4"/>
      <c r="E41" s="24" t="str">
        <f>IFERROR(VLOOKUP(E40, Bodování!$B$4:$C$53, 2), "")</f>
        <v/>
      </c>
      <c r="F41" s="24" t="str">
        <f>IFERROR(VLOOKUP(F40, Bodování!$B$4:$C$53, 2), "")</f>
        <v/>
      </c>
      <c r="G41" s="24" t="str">
        <f>IFERROR(VLOOKUP(G40, Bodování!$B$4:$C$53, 2), "")</f>
        <v/>
      </c>
      <c r="H41" s="24">
        <f>IFERROR(VLOOKUP(H40, Bodování!$B$4:$C$53, 2), "")</f>
        <v>12</v>
      </c>
      <c r="I41" s="25" t="str">
        <f>IFERROR(VLOOKUP(I40, Bodování!$B$4:$C$53, 2), "")</f>
        <v/>
      </c>
      <c r="J41" s="25" t="str">
        <f>IFERROR(VLOOKUP(J40, Bodování!$B$4:$C$53, 2), "")</f>
        <v/>
      </c>
      <c r="K41" s="25" t="str">
        <f>IFERROR(VLOOKUP(K40, Bodování!$B$4:$C$53, 2), "")</f>
        <v/>
      </c>
      <c r="L41" s="49"/>
      <c r="M41" s="50"/>
      <c r="N41" s="51"/>
      <c r="O41" s="42"/>
    </row>
    <row r="42" spans="1:19" ht="15" customHeight="1" x14ac:dyDescent="0.25">
      <c r="B42" s="6" t="s">
        <v>58</v>
      </c>
      <c r="C42" s="5"/>
      <c r="D42" s="4"/>
      <c r="E42" s="22"/>
      <c r="F42" s="22"/>
      <c r="G42" s="22"/>
      <c r="H42" s="22"/>
      <c r="I42" s="22"/>
      <c r="J42" s="22"/>
      <c r="K42" s="23"/>
      <c r="L42" s="49">
        <f>IF(N42&lt;=4,SUM(E43:K43),LARGE(E43:K43,1)+LARGE(E43:K43,2)+LARGE(E43:K43,3)+LARGE(E43:K43,4))</f>
        <v>0</v>
      </c>
      <c r="M42" s="50">
        <f>SUM(E43:K43)</f>
        <v>0</v>
      </c>
      <c r="N42" s="51">
        <f>COUNT(E43:K43)</f>
        <v>0</v>
      </c>
      <c r="O42" s="42"/>
    </row>
    <row r="43" spans="1:19" ht="15" customHeight="1" x14ac:dyDescent="0.25">
      <c r="B43" s="6"/>
      <c r="C43" s="5"/>
      <c r="D43" s="4"/>
      <c r="E43" s="24" t="str">
        <f>IFERROR(VLOOKUP(E42, Bodování!$B$4:$C$53, 2), "")</f>
        <v/>
      </c>
      <c r="F43" s="24" t="str">
        <f>IFERROR(VLOOKUP(F42, Bodování!$B$4:$C$53, 2), "")</f>
        <v/>
      </c>
      <c r="G43" s="24" t="str">
        <f>IFERROR(VLOOKUP(G42, Bodování!$B$4:$C$53, 2), "")</f>
        <v/>
      </c>
      <c r="H43" s="24" t="str">
        <f>IFERROR(VLOOKUP(H42, Bodování!$B$4:$C$53, 2), "")</f>
        <v/>
      </c>
      <c r="I43" s="25" t="str">
        <f>IFERROR(VLOOKUP(I42, Bodování!$B$4:$C$53, 2), "")</f>
        <v/>
      </c>
      <c r="J43" s="25" t="str">
        <f>IFERROR(VLOOKUP(J42, Bodování!$B$4:$C$53, 2), "")</f>
        <v/>
      </c>
      <c r="K43" s="25" t="str">
        <f>IFERROR(VLOOKUP(K42, Bodování!$B$4:$C$53, 2), "")</f>
        <v/>
      </c>
      <c r="L43" s="49"/>
      <c r="M43" s="50"/>
      <c r="N43" s="51"/>
      <c r="O43" s="42"/>
    </row>
    <row r="44" spans="1:19" ht="13.5" customHeight="1" x14ac:dyDescent="0.25">
      <c r="B44" s="6" t="s">
        <v>59</v>
      </c>
      <c r="C44" s="5"/>
      <c r="D44" s="4"/>
      <c r="E44" s="22"/>
      <c r="F44" s="22"/>
      <c r="G44" s="22"/>
      <c r="H44" s="22"/>
      <c r="I44" s="22"/>
      <c r="J44" s="22"/>
      <c r="K44" s="23"/>
      <c r="L44" s="49">
        <f>IF(N44&lt;=4,SUM(E45:K45),LARGE(E45:K45,1)+LARGE(E45:K45,2)+LARGE(E45:K45,3)+LARGE(E45:K45,4))</f>
        <v>0</v>
      </c>
      <c r="M44" s="50">
        <f>SUM(E45:K45)</f>
        <v>0</v>
      </c>
      <c r="N44" s="51">
        <f>COUNT(E45:K45)</f>
        <v>0</v>
      </c>
      <c r="O44" s="42"/>
    </row>
    <row r="45" spans="1:19" ht="13.5" customHeight="1" x14ac:dyDescent="0.25">
      <c r="B45" s="6"/>
      <c r="C45" s="5"/>
      <c r="D45" s="4"/>
      <c r="E45" s="24" t="str">
        <f>IFERROR(VLOOKUP(E44, Bodování!$B$4:$C$53, 2), "")</f>
        <v/>
      </c>
      <c r="F45" s="24" t="str">
        <f>IFERROR(VLOOKUP(F44, Bodování!$B$4:$C$53, 2), "")</f>
        <v/>
      </c>
      <c r="G45" s="24" t="str">
        <f>IFERROR(VLOOKUP(G44, Bodování!$B$4:$C$53, 2), "")</f>
        <v/>
      </c>
      <c r="H45" s="24" t="str">
        <f>IFERROR(VLOOKUP(H44, Bodování!$B$4:$C$53, 2), "")</f>
        <v/>
      </c>
      <c r="I45" s="25" t="str">
        <f>IFERROR(VLOOKUP(I44, Bodování!$B$4:$C$53, 2), "")</f>
        <v/>
      </c>
      <c r="J45" s="25" t="str">
        <f>IFERROR(VLOOKUP(J44, Bodování!$B$4:$C$53, 2), "")</f>
        <v/>
      </c>
      <c r="K45" s="25" t="str">
        <f>IFERROR(VLOOKUP(K44, Bodování!$B$4:$C$53, 2), "")</f>
        <v/>
      </c>
      <c r="L45" s="49"/>
      <c r="M45" s="50"/>
      <c r="N45" s="51"/>
      <c r="O45" s="42"/>
    </row>
    <row r="46" spans="1:19" ht="13.5" customHeight="1" x14ac:dyDescent="0.25">
      <c r="B46" s="6" t="s">
        <v>60</v>
      </c>
      <c r="C46" s="5"/>
      <c r="D46" s="4"/>
      <c r="E46" s="22"/>
      <c r="F46" s="22"/>
      <c r="G46" s="22"/>
      <c r="H46" s="22"/>
      <c r="I46" s="22"/>
      <c r="J46" s="22"/>
      <c r="K46" s="23"/>
      <c r="L46" s="49">
        <f>IF(N46&lt;=4,SUM(E47:K47),LARGE(E47:K47,1)+LARGE(E47:K47,2)+LARGE(E47:K47,3)+LARGE(E47:K47,4))</f>
        <v>0</v>
      </c>
      <c r="M46" s="50">
        <f>SUM(E47:K47)</f>
        <v>0</v>
      </c>
      <c r="N46" s="51">
        <f>COUNT(E47:K47)</f>
        <v>0</v>
      </c>
      <c r="O46" s="42"/>
    </row>
    <row r="47" spans="1:19" ht="13.5" customHeight="1" x14ac:dyDescent="0.25">
      <c r="B47" s="6"/>
      <c r="C47" s="5"/>
      <c r="D47" s="4"/>
      <c r="E47" s="24" t="str">
        <f>IFERROR(VLOOKUP(E46, Bodování!$B$4:$C$53, 2), "")</f>
        <v/>
      </c>
      <c r="F47" s="24" t="str">
        <f>IFERROR(VLOOKUP(F46, Bodování!$B$4:$C$53, 2), "")</f>
        <v/>
      </c>
      <c r="G47" s="24" t="str">
        <f>IFERROR(VLOOKUP(G46, Bodování!$B$4:$C$53, 2), "")</f>
        <v/>
      </c>
      <c r="H47" s="24" t="str">
        <f>IFERROR(VLOOKUP(H46, Bodování!$B$4:$C$53, 2), "")</f>
        <v/>
      </c>
      <c r="I47" s="25" t="str">
        <f>IFERROR(VLOOKUP(I46, Bodování!$B$4:$C$53, 2), "")</f>
        <v/>
      </c>
      <c r="J47" s="25" t="str">
        <f>IFERROR(VLOOKUP(J46, Bodování!$B$4:$C$53, 2), "")</f>
        <v/>
      </c>
      <c r="K47" s="25" t="str">
        <f>IFERROR(VLOOKUP(K46, Bodování!$B$4:$C$53, 2), "")</f>
        <v/>
      </c>
      <c r="L47" s="49"/>
      <c r="M47" s="50"/>
      <c r="N47" s="51"/>
      <c r="O47" s="42"/>
    </row>
    <row r="48" spans="1:19" ht="12.75" customHeight="1" x14ac:dyDescent="0.25">
      <c r="B48" s="6" t="s">
        <v>61</v>
      </c>
      <c r="C48" s="5"/>
      <c r="D48" s="4"/>
      <c r="E48" s="22"/>
      <c r="F48" s="22"/>
      <c r="G48" s="22"/>
      <c r="H48" s="22"/>
      <c r="I48" s="22"/>
      <c r="J48" s="22"/>
      <c r="K48" s="23"/>
      <c r="L48" s="49">
        <f>IF(N48&lt;=4,SUM(E49:K49),LARGE(E49:K49,1)+LARGE(E49:K49,2)+LARGE(E49:K49,3)+LARGE(E49:K49,4))</f>
        <v>0</v>
      </c>
      <c r="M48" s="50">
        <f>SUM(E49:K49)</f>
        <v>0</v>
      </c>
      <c r="N48" s="51">
        <f>COUNT(E49:K49)</f>
        <v>0</v>
      </c>
      <c r="O48" s="47"/>
    </row>
    <row r="49" spans="2:15" ht="12.75" customHeight="1" x14ac:dyDescent="0.25">
      <c r="B49" s="6"/>
      <c r="C49" s="5"/>
      <c r="D49" s="4"/>
      <c r="E49" s="24" t="str">
        <f>IFERROR(VLOOKUP(E48, Bodování!$B$4:$C$53, 2), "")</f>
        <v/>
      </c>
      <c r="F49" s="24" t="str">
        <f>IFERROR(VLOOKUP(F48, Bodování!$B$4:$C$53, 2), "")</f>
        <v/>
      </c>
      <c r="G49" s="24" t="str">
        <f>IFERROR(VLOOKUP(G48, Bodování!$B$4:$C$53, 2), "")</f>
        <v/>
      </c>
      <c r="H49" s="24" t="str">
        <f>IFERROR(VLOOKUP(H48, Bodování!$B$4:$C$53, 2), "")</f>
        <v/>
      </c>
      <c r="I49" s="25" t="str">
        <f>IFERROR(VLOOKUP(I48, Bodování!$B$4:$C$53, 2), "")</f>
        <v/>
      </c>
      <c r="J49" s="25" t="str">
        <f>IFERROR(VLOOKUP(J48, Bodování!$B$4:$C$53, 2), "")</f>
        <v/>
      </c>
      <c r="K49" s="25" t="str">
        <f>IFERROR(VLOOKUP(K48, Bodování!$B$4:$C$53, 2), "")</f>
        <v/>
      </c>
      <c r="L49" s="49"/>
      <c r="M49" s="50"/>
      <c r="N49" s="51"/>
      <c r="O49" s="47"/>
    </row>
    <row r="50" spans="2:15" ht="12.75" customHeight="1" x14ac:dyDescent="0.25">
      <c r="B50" s="6" t="s">
        <v>62</v>
      </c>
      <c r="C50" s="5"/>
      <c r="D50" s="4"/>
      <c r="E50" s="22"/>
      <c r="F50" s="22"/>
      <c r="G50" s="22"/>
      <c r="H50" s="22"/>
      <c r="I50" s="22"/>
      <c r="J50" s="22"/>
      <c r="K50" s="23"/>
      <c r="L50" s="49">
        <f>IF(N50&lt;=4,SUM(E51:K51),LARGE(E51:K51,1)+LARGE(E51:K51,2)+LARGE(E51:K51,3)+LARGE(E51:K51,4))</f>
        <v>0</v>
      </c>
      <c r="M50" s="50">
        <f>SUM(E51:K51)</f>
        <v>0</v>
      </c>
      <c r="N50" s="51">
        <f>COUNT(E51:K51)</f>
        <v>0</v>
      </c>
      <c r="O50" s="52"/>
    </row>
    <row r="51" spans="2:15" ht="12.75" customHeight="1" x14ac:dyDescent="0.25">
      <c r="B51" s="6"/>
      <c r="C51" s="5"/>
      <c r="D51" s="4"/>
      <c r="E51" s="24" t="str">
        <f>IFERROR(VLOOKUP(E50, Bodování!$B$4:$C$53, 2), "")</f>
        <v/>
      </c>
      <c r="F51" s="24" t="str">
        <f>IFERROR(VLOOKUP(F50, Bodování!$B$4:$C$53, 2), "")</f>
        <v/>
      </c>
      <c r="G51" s="24" t="str">
        <f>IFERROR(VLOOKUP(G50, Bodování!$B$4:$C$53, 2), "")</f>
        <v/>
      </c>
      <c r="H51" s="24" t="str">
        <f>IFERROR(VLOOKUP(H50, Bodování!$B$4:$C$53, 2), "")</f>
        <v/>
      </c>
      <c r="I51" s="25" t="str">
        <f>IFERROR(VLOOKUP(I50, Bodování!$B$4:$C$53, 2), "")</f>
        <v/>
      </c>
      <c r="J51" s="25" t="str">
        <f>IFERROR(VLOOKUP(J50, Bodování!$B$4:$C$53, 2), "")</f>
        <v/>
      </c>
      <c r="K51" s="25" t="str">
        <f>IFERROR(VLOOKUP(K50, Bodování!$B$4:$C$53, 2), "")</f>
        <v/>
      </c>
      <c r="L51" s="49"/>
      <c r="M51" s="50"/>
      <c r="N51" s="51"/>
      <c r="O51" s="52"/>
    </row>
    <row r="52" spans="2:15" ht="12.75" customHeight="1" x14ac:dyDescent="0.25">
      <c r="B52" s="6" t="s">
        <v>63</v>
      </c>
      <c r="C52" s="5"/>
      <c r="D52" s="4"/>
      <c r="E52" s="22"/>
      <c r="F52" s="22"/>
      <c r="G52" s="22"/>
      <c r="H52" s="22"/>
      <c r="I52" s="22"/>
      <c r="J52" s="22"/>
      <c r="K52" s="23"/>
      <c r="L52" s="49">
        <f>IF(N52&lt;=4,SUM(E53:K53),LARGE(E53:K53,1)+LARGE(E53:K53,2)+LARGE(E53:K53,3)+LARGE(E53:K53,4))</f>
        <v>0</v>
      </c>
      <c r="M52" s="50">
        <f>SUM(E53:K53)</f>
        <v>0</v>
      </c>
      <c r="N52" s="51">
        <f>COUNT(E53:K53)</f>
        <v>0</v>
      </c>
      <c r="O52" s="42"/>
    </row>
    <row r="53" spans="2:15" ht="12.75" customHeight="1" x14ac:dyDescent="0.25">
      <c r="B53" s="6"/>
      <c r="C53" s="5"/>
      <c r="D53" s="4"/>
      <c r="E53" s="24" t="str">
        <f>IFERROR(VLOOKUP(E52, Bodování!$B$4:$C$53, 2), "")</f>
        <v/>
      </c>
      <c r="F53" s="24" t="str">
        <f>IFERROR(VLOOKUP(F52, Bodování!$B$4:$C$53, 2), "")</f>
        <v/>
      </c>
      <c r="G53" s="24" t="str">
        <f>IFERROR(VLOOKUP(G52, Bodování!$B$4:$C$53, 2), "")</f>
        <v/>
      </c>
      <c r="H53" s="24" t="str">
        <f>IFERROR(VLOOKUP(H52, Bodování!$B$4:$C$53, 2), "")</f>
        <v/>
      </c>
      <c r="I53" s="25" t="str">
        <f>IFERROR(VLOOKUP(I52, Bodování!$B$4:$C$53, 2), "")</f>
        <v/>
      </c>
      <c r="J53" s="25" t="str">
        <f>IFERROR(VLOOKUP(J52, Bodování!$B$4:$C$53, 2), "")</f>
        <v/>
      </c>
      <c r="K53" s="25" t="str">
        <f>IFERROR(VLOOKUP(K52, Bodování!$B$4:$C$53, 2), "")</f>
        <v/>
      </c>
      <c r="L53" s="49"/>
      <c r="M53" s="50"/>
      <c r="N53" s="51"/>
      <c r="O53" s="42"/>
    </row>
    <row r="54" spans="2:15" ht="12.75" customHeight="1" x14ac:dyDescent="0.25">
      <c r="B54" s="6" t="s">
        <v>64</v>
      </c>
      <c r="C54" s="54"/>
      <c r="D54" s="4"/>
      <c r="E54" s="22"/>
      <c r="F54" s="22"/>
      <c r="G54" s="22"/>
      <c r="H54" s="22"/>
      <c r="I54" s="22"/>
      <c r="J54" s="22"/>
      <c r="K54" s="23"/>
      <c r="L54" s="49"/>
      <c r="M54" s="50"/>
      <c r="N54" s="51"/>
      <c r="O54" s="42"/>
    </row>
    <row r="55" spans="2:15" ht="15" customHeight="1" x14ac:dyDescent="0.25">
      <c r="B55" s="6"/>
      <c r="C55" s="54"/>
      <c r="D55" s="4"/>
      <c r="E55" s="24" t="str">
        <f>IFERROR(VLOOKUP(E54, Bodování!$B$4:$C$53, 2), "")</f>
        <v/>
      </c>
      <c r="F55" s="24" t="str">
        <f>IFERROR(VLOOKUP(F54, Bodování!$B$4:$C$53, 2), "")</f>
        <v/>
      </c>
      <c r="G55" s="24" t="str">
        <f>IFERROR(VLOOKUP(G54, Bodování!$B$4:$C$53, 2), "")</f>
        <v/>
      </c>
      <c r="H55" s="24" t="str">
        <f>IFERROR(VLOOKUP(H54, Bodování!$B$4:$C$53, 2), "")</f>
        <v/>
      </c>
      <c r="I55" s="25" t="str">
        <f>IFERROR(VLOOKUP(I54, Bodování!$B$4:$C$53, 2), "")</f>
        <v/>
      </c>
      <c r="J55" s="25" t="str">
        <f>IFERROR(VLOOKUP(J54, Bodování!$B$4:$C$53, 2), "")</f>
        <v/>
      </c>
      <c r="K55" s="25" t="str">
        <f>IFERROR(VLOOKUP(K54, Bodování!$B$4:$C$53, 2), "")</f>
        <v/>
      </c>
      <c r="L55" s="49"/>
      <c r="M55" s="50"/>
      <c r="N55" s="51"/>
      <c r="O55" s="42"/>
    </row>
    <row r="56" spans="2:15" ht="12.75" customHeight="1" x14ac:dyDescent="0.25"/>
    <row r="57" spans="2:15" ht="12.75" customHeight="1" x14ac:dyDescent="0.25">
      <c r="B57" s="60" t="s">
        <v>253</v>
      </c>
    </row>
    <row r="58" spans="2:15" ht="12.75" customHeight="1" x14ac:dyDescent="0.25"/>
    <row r="59" spans="2:15" ht="12.75" customHeight="1" x14ac:dyDescent="0.25"/>
    <row r="60" spans="2:15" ht="12.75" customHeight="1" x14ac:dyDescent="0.25"/>
    <row r="61" spans="2:15" ht="12.75" customHeight="1" x14ac:dyDescent="0.25"/>
    <row r="62" spans="2:15" ht="12.75" customHeight="1" x14ac:dyDescent="0.25"/>
    <row r="63" spans="2:15" ht="12.75" customHeight="1" x14ac:dyDescent="0.25"/>
    <row r="64" spans="2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9">
    <mergeCell ref="B52:B53"/>
    <mergeCell ref="C52:C53"/>
    <mergeCell ref="D52:D53"/>
    <mergeCell ref="L52:L53"/>
    <mergeCell ref="M52:M53"/>
    <mergeCell ref="N52:N53"/>
    <mergeCell ref="O52:O53"/>
    <mergeCell ref="B54:B55"/>
    <mergeCell ref="C54:C55"/>
    <mergeCell ref="D54:D55"/>
    <mergeCell ref="L54:L55"/>
    <mergeCell ref="M54:M55"/>
    <mergeCell ref="N54:N55"/>
    <mergeCell ref="O54:O55"/>
    <mergeCell ref="B48:B49"/>
    <mergeCell ref="C48:C49"/>
    <mergeCell ref="D48:D49"/>
    <mergeCell ref="L48:L49"/>
    <mergeCell ref="M48:M49"/>
    <mergeCell ref="N48:N49"/>
    <mergeCell ref="O48:O49"/>
    <mergeCell ref="B50:B51"/>
    <mergeCell ref="C50:C51"/>
    <mergeCell ref="D50:D51"/>
    <mergeCell ref="L50:L51"/>
    <mergeCell ref="M50:M51"/>
    <mergeCell ref="N50:N51"/>
    <mergeCell ref="O50:O51"/>
    <mergeCell ref="B44:B45"/>
    <mergeCell ref="C44:C45"/>
    <mergeCell ref="D44:D45"/>
    <mergeCell ref="L44:L45"/>
    <mergeCell ref="M44:M45"/>
    <mergeCell ref="N44:N45"/>
    <mergeCell ref="O44:O45"/>
    <mergeCell ref="B46:B47"/>
    <mergeCell ref="C46:C47"/>
    <mergeCell ref="D46:D47"/>
    <mergeCell ref="L46:L47"/>
    <mergeCell ref="M46:M47"/>
    <mergeCell ref="N46:N47"/>
    <mergeCell ref="O46:O47"/>
    <mergeCell ref="B40:B41"/>
    <mergeCell ref="C40:C41"/>
    <mergeCell ref="D40:D41"/>
    <mergeCell ref="L40:L41"/>
    <mergeCell ref="M40:M41"/>
    <mergeCell ref="N40:N41"/>
    <mergeCell ref="O40:O41"/>
    <mergeCell ref="B42:B43"/>
    <mergeCell ref="C42:C43"/>
    <mergeCell ref="D42:D43"/>
    <mergeCell ref="L42:L43"/>
    <mergeCell ref="M42:M43"/>
    <mergeCell ref="N42:N43"/>
    <mergeCell ref="O42:O43"/>
    <mergeCell ref="B36:B37"/>
    <mergeCell ref="C36:C37"/>
    <mergeCell ref="D36:D37"/>
    <mergeCell ref="L36:L37"/>
    <mergeCell ref="M36:M37"/>
    <mergeCell ref="N36:N37"/>
    <mergeCell ref="O36:O37"/>
    <mergeCell ref="B38:B39"/>
    <mergeCell ref="C38:C39"/>
    <mergeCell ref="D38:D39"/>
    <mergeCell ref="L38:L39"/>
    <mergeCell ref="M38:M39"/>
    <mergeCell ref="N38:N39"/>
    <mergeCell ref="O38:O39"/>
    <mergeCell ref="B32:B33"/>
    <mergeCell ref="C32:C33"/>
    <mergeCell ref="D32:D33"/>
    <mergeCell ref="L32:L33"/>
    <mergeCell ref="M32:M33"/>
    <mergeCell ref="N32:N33"/>
    <mergeCell ref="O32:O33"/>
    <mergeCell ref="B34:B35"/>
    <mergeCell ref="C34:C35"/>
    <mergeCell ref="D34:D35"/>
    <mergeCell ref="L34:L35"/>
    <mergeCell ref="M34:M35"/>
    <mergeCell ref="N34:N35"/>
    <mergeCell ref="O34:O35"/>
    <mergeCell ref="B28:B29"/>
    <mergeCell ref="C28:C29"/>
    <mergeCell ref="D28:D29"/>
    <mergeCell ref="L28:L29"/>
    <mergeCell ref="M28:M29"/>
    <mergeCell ref="N28:N29"/>
    <mergeCell ref="O28:O29"/>
    <mergeCell ref="B30:B31"/>
    <mergeCell ref="C30:C31"/>
    <mergeCell ref="D30:D31"/>
    <mergeCell ref="L30:L31"/>
    <mergeCell ref="M30:M31"/>
    <mergeCell ref="N30:N31"/>
    <mergeCell ref="O30:O31"/>
    <mergeCell ref="B24:B25"/>
    <mergeCell ref="C24:C25"/>
    <mergeCell ref="D24:D25"/>
    <mergeCell ref="L24:L25"/>
    <mergeCell ref="M24:M25"/>
    <mergeCell ref="N24:N25"/>
    <mergeCell ref="O24:O25"/>
    <mergeCell ref="B26:B27"/>
    <mergeCell ref="C26:C27"/>
    <mergeCell ref="D26:D27"/>
    <mergeCell ref="L26:L27"/>
    <mergeCell ref="M26:M27"/>
    <mergeCell ref="N26:N27"/>
    <mergeCell ref="O26:O27"/>
    <mergeCell ref="B20:B21"/>
    <mergeCell ref="C20:C21"/>
    <mergeCell ref="D20:D21"/>
    <mergeCell ref="L20:L21"/>
    <mergeCell ref="M20:M21"/>
    <mergeCell ref="N20:N21"/>
    <mergeCell ref="O20:O21"/>
    <mergeCell ref="B22:B23"/>
    <mergeCell ref="C22:C23"/>
    <mergeCell ref="D22:D23"/>
    <mergeCell ref="L22:L23"/>
    <mergeCell ref="M22:M23"/>
    <mergeCell ref="N22:N23"/>
    <mergeCell ref="O22:O23"/>
    <mergeCell ref="B16:B17"/>
    <mergeCell ref="C16:C17"/>
    <mergeCell ref="D16:D17"/>
    <mergeCell ref="L16:L17"/>
    <mergeCell ref="M16:M17"/>
    <mergeCell ref="N16:N17"/>
    <mergeCell ref="O16:O17"/>
    <mergeCell ref="B18:B19"/>
    <mergeCell ref="C18:C19"/>
    <mergeCell ref="D18:D19"/>
    <mergeCell ref="L18:L19"/>
    <mergeCell ref="M18:M19"/>
    <mergeCell ref="N18:N19"/>
    <mergeCell ref="O18:O19"/>
    <mergeCell ref="B12:B13"/>
    <mergeCell ref="C12:C13"/>
    <mergeCell ref="D12:D13"/>
    <mergeCell ref="L12:L13"/>
    <mergeCell ref="M12:M13"/>
    <mergeCell ref="N12:N13"/>
    <mergeCell ref="O12:O13"/>
    <mergeCell ref="B14:B15"/>
    <mergeCell ref="C14:C15"/>
    <mergeCell ref="D14:D15"/>
    <mergeCell ref="L14:L15"/>
    <mergeCell ref="M14:M15"/>
    <mergeCell ref="N14:N15"/>
    <mergeCell ref="O14:O15"/>
    <mergeCell ref="B8:B9"/>
    <mergeCell ref="C8:C9"/>
    <mergeCell ref="D8:D9"/>
    <mergeCell ref="L8:L9"/>
    <mergeCell ref="M8:M9"/>
    <mergeCell ref="N8:N9"/>
    <mergeCell ref="O8:O9"/>
    <mergeCell ref="B10:B11"/>
    <mergeCell ref="C10:C11"/>
    <mergeCell ref="D10:D11"/>
    <mergeCell ref="L10:L11"/>
    <mergeCell ref="M10:M11"/>
    <mergeCell ref="N10:N11"/>
    <mergeCell ref="O10:O11"/>
    <mergeCell ref="K3:K4"/>
    <mergeCell ref="L3:L5"/>
    <mergeCell ref="M3:M5"/>
    <mergeCell ref="N3:N5"/>
    <mergeCell ref="O3:O5"/>
    <mergeCell ref="B6:B7"/>
    <mergeCell ref="C6:C7"/>
    <mergeCell ref="D6:D7"/>
    <mergeCell ref="L6:L7"/>
    <mergeCell ref="M6:M7"/>
    <mergeCell ref="N6:N7"/>
    <mergeCell ref="O6:O7"/>
    <mergeCell ref="B3:B5"/>
    <mergeCell ref="C3:C5"/>
    <mergeCell ref="D3:D5"/>
    <mergeCell ref="E3:E4"/>
    <mergeCell ref="F3:F4"/>
    <mergeCell ref="G3:G4"/>
    <mergeCell ref="H3:H4"/>
    <mergeCell ref="I3:I4"/>
    <mergeCell ref="J3:J4"/>
  </mergeCells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91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Bodování!$B$4:$B$53</xm:f>
          </x14:formula1>
          <x14:formula2>
            <xm:f>0</xm:f>
          </x14:formula2>
          <xm:sqref>E6:K6 E8:K8 E10:K10 E12:K12 E14:K14 E16:K16 E18:K18 E20:K20 E22:K22 E24:K24 E26:K26 E28:K28 E30:K30 E32:K32 E34:K34 E36:K36 E38:K38 E40:K40 E42:K42 E44:K44 E46:K46 E48:K48 E50:K50 E52:K52 E54:K54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5"/>
  <sheetViews>
    <sheetView zoomScaleNormal="100" workbookViewId="0"/>
  </sheetViews>
  <sheetFormatPr defaultRowHeight="13.2" x14ac:dyDescent="0.25"/>
  <cols>
    <col min="1" max="1" width="9.6640625" customWidth="1"/>
    <col min="2" max="2" width="7.109375" customWidth="1"/>
    <col min="3" max="3" width="21.77734375" customWidth="1"/>
    <col min="4" max="4" width="9.6640625" customWidth="1"/>
    <col min="5" max="5" width="7.109375" customWidth="1"/>
    <col min="6" max="6" width="21.77734375" customWidth="1"/>
    <col min="7" max="7" width="9.6640625" customWidth="1"/>
    <col min="8" max="8" width="7.109375" customWidth="1"/>
    <col min="9" max="9" width="21.77734375" customWidth="1"/>
    <col min="10" max="10" width="9.6640625" customWidth="1"/>
    <col min="11" max="11" width="7.109375" customWidth="1"/>
    <col min="12" max="12" width="21.77734375" customWidth="1"/>
    <col min="13" max="13" width="9.6640625" customWidth="1"/>
    <col min="14" max="14" width="7.109375" customWidth="1"/>
    <col min="15" max="15" width="21.77734375" customWidth="1"/>
    <col min="16" max="16" width="9.6640625" customWidth="1"/>
    <col min="17" max="17" width="7.109375" customWidth="1"/>
    <col min="18" max="18" width="21.77734375" customWidth="1"/>
    <col min="19" max="1025" width="12.6640625" customWidth="1"/>
  </cols>
  <sheetData>
    <row r="1" spans="1:18" ht="13.8" x14ac:dyDescent="0.25">
      <c r="B1" s="29" t="s">
        <v>182</v>
      </c>
      <c r="E1" s="29" t="s">
        <v>183</v>
      </c>
      <c r="H1" s="29" t="s">
        <v>184</v>
      </c>
      <c r="K1" s="29" t="s">
        <v>185</v>
      </c>
      <c r="N1" s="29" t="s">
        <v>186</v>
      </c>
      <c r="Q1" s="29" t="s">
        <v>187</v>
      </c>
    </row>
    <row r="2" spans="1:18" ht="13.8" x14ac:dyDescent="0.25">
      <c r="A2" s="30" t="str">
        <f>'D10'!O6</f>
        <v>1.</v>
      </c>
      <c r="B2" s="29" t="str">
        <f>'D10'!B6</f>
        <v>1.</v>
      </c>
      <c r="C2" s="29" t="s">
        <v>40</v>
      </c>
      <c r="D2" s="30" t="str">
        <f>'D12'!O6</f>
        <v>3.</v>
      </c>
      <c r="E2" s="29" t="str">
        <f>'D12'!B6</f>
        <v>1.</v>
      </c>
      <c r="F2" s="29" t="s">
        <v>66</v>
      </c>
      <c r="G2" s="30" t="str">
        <f>'D14'!O6</f>
        <v>1.</v>
      </c>
      <c r="H2" s="30" t="str">
        <f>'D14'!B6</f>
        <v>1.</v>
      </c>
      <c r="I2" s="29" t="s">
        <v>188</v>
      </c>
      <c r="J2" s="30" t="str">
        <f>'H10'!O6</f>
        <v>3.</v>
      </c>
      <c r="K2" s="29" t="str">
        <f>'H10'!B6</f>
        <v>1.</v>
      </c>
      <c r="L2" s="29" t="s">
        <v>146</v>
      </c>
      <c r="M2" s="30" t="str">
        <f>'H12'!O6</f>
        <v>3.</v>
      </c>
      <c r="N2" s="29" t="str">
        <f>'H12'!B6</f>
        <v>1.</v>
      </c>
      <c r="O2" s="29" t="s">
        <v>159</v>
      </c>
      <c r="P2" s="30" t="str">
        <f>'H14'!O6</f>
        <v>2.</v>
      </c>
      <c r="Q2" s="29" t="str">
        <f>'H14'!B6</f>
        <v>1.</v>
      </c>
      <c r="R2" s="29" t="s">
        <v>164</v>
      </c>
    </row>
    <row r="3" spans="1:18" ht="13.8" x14ac:dyDescent="0.25">
      <c r="A3" s="29">
        <f>'D10'!O7</f>
        <v>0</v>
      </c>
      <c r="B3" s="29">
        <f>'D10'!B7</f>
        <v>0</v>
      </c>
      <c r="D3" s="30">
        <f>'D12'!O7</f>
        <v>0</v>
      </c>
      <c r="E3" s="29">
        <f>'D12'!B7</f>
        <v>0</v>
      </c>
      <c r="G3" s="30">
        <f>'D14'!O7</f>
        <v>0</v>
      </c>
      <c r="H3" s="30">
        <f>'D14'!B7</f>
        <v>0</v>
      </c>
      <c r="J3" s="30">
        <f>'H10'!O7</f>
        <v>0</v>
      </c>
      <c r="K3" s="29">
        <f>'H10'!B7</f>
        <v>0</v>
      </c>
      <c r="M3" s="30">
        <f>'H12'!O7</f>
        <v>0</v>
      </c>
      <c r="N3" s="29">
        <f>'H12'!B7</f>
        <v>0</v>
      </c>
      <c r="P3" s="30">
        <f>'H14'!O7</f>
        <v>0</v>
      </c>
      <c r="Q3" s="29">
        <f>'H14'!B7</f>
        <v>0</v>
      </c>
    </row>
    <row r="4" spans="1:18" ht="13.8" x14ac:dyDescent="0.25">
      <c r="A4" s="30" t="str">
        <f>'D10'!O8</f>
        <v>5.</v>
      </c>
      <c r="B4" s="29" t="str">
        <f>'D10'!B8</f>
        <v>2.</v>
      </c>
      <c r="C4" s="29" t="s">
        <v>70</v>
      </c>
      <c r="D4" s="30" t="str">
        <f>'D12'!O8</f>
        <v>1.</v>
      </c>
      <c r="E4" s="29" t="str">
        <f>'D12'!B8</f>
        <v>2.</v>
      </c>
      <c r="F4" s="29" t="s">
        <v>86</v>
      </c>
      <c r="G4" s="30" t="str">
        <f>'D14'!O8</f>
        <v>5.</v>
      </c>
      <c r="H4" s="30" t="str">
        <f>'D14'!B8</f>
        <v>2.</v>
      </c>
      <c r="I4" s="29" t="s">
        <v>100</v>
      </c>
      <c r="J4" s="30" t="str">
        <f>'H10'!O8</f>
        <v>2.</v>
      </c>
      <c r="K4" s="29" t="str">
        <f>'H10'!B8</f>
        <v>2.</v>
      </c>
      <c r="L4" s="29" t="s">
        <v>189</v>
      </c>
      <c r="M4" s="30" t="str">
        <f>'H12'!O8</f>
        <v>2.</v>
      </c>
      <c r="N4" s="29" t="str">
        <f>'H12'!B8</f>
        <v>2.</v>
      </c>
      <c r="O4" s="29" t="s">
        <v>160</v>
      </c>
      <c r="P4" s="30" t="str">
        <f>'H14'!O8</f>
        <v>1.</v>
      </c>
      <c r="Q4" s="29" t="str">
        <f>'H14'!B8</f>
        <v>2.</v>
      </c>
      <c r="R4" s="29" t="s">
        <v>169</v>
      </c>
    </row>
    <row r="5" spans="1:18" ht="13.8" x14ac:dyDescent="0.25">
      <c r="A5" s="29">
        <f>'D10'!O9</f>
        <v>0</v>
      </c>
      <c r="B5" s="29">
        <f>'D10'!B9</f>
        <v>0</v>
      </c>
      <c r="D5" s="30">
        <f>'D12'!O9</f>
        <v>0</v>
      </c>
      <c r="E5" s="29">
        <f>'D12'!B9</f>
        <v>0</v>
      </c>
      <c r="G5" s="30">
        <f>'D14'!O9</f>
        <v>0</v>
      </c>
      <c r="H5" s="30">
        <f>'D14'!B9</f>
        <v>0</v>
      </c>
      <c r="J5" s="30">
        <f>'H10'!O9</f>
        <v>0</v>
      </c>
      <c r="K5" s="29">
        <f>'H10'!B9</f>
        <v>0</v>
      </c>
      <c r="M5" s="30">
        <f>'H12'!O9</f>
        <v>0</v>
      </c>
      <c r="N5" s="29">
        <f>'H12'!B9</f>
        <v>0</v>
      </c>
      <c r="P5" s="30">
        <f>'H14'!O9</f>
        <v>0</v>
      </c>
      <c r="Q5" s="29">
        <f>'H14'!B9</f>
        <v>0</v>
      </c>
    </row>
    <row r="6" spans="1:18" ht="13.8" x14ac:dyDescent="0.25">
      <c r="A6" s="30" t="str">
        <f>'D10'!O10</f>
        <v>3.</v>
      </c>
      <c r="B6" s="29" t="str">
        <f>'D10'!B10</f>
        <v>3.</v>
      </c>
      <c r="C6" s="29" t="s">
        <v>73</v>
      </c>
      <c r="D6" s="30" t="str">
        <f>'D12'!O10</f>
        <v>2.</v>
      </c>
      <c r="E6" s="29" t="str">
        <f>'D12'!B10</f>
        <v>3.</v>
      </c>
      <c r="F6" s="29" t="s">
        <v>101</v>
      </c>
      <c r="G6" s="30" t="str">
        <f>'D14'!O10</f>
        <v>2.</v>
      </c>
      <c r="H6" s="30" t="str">
        <f>'D14'!B10</f>
        <v>3.</v>
      </c>
      <c r="I6" s="29" t="s">
        <v>190</v>
      </c>
      <c r="J6" s="30" t="str">
        <f>'H10'!O10</f>
        <v>4.</v>
      </c>
      <c r="K6" s="29" t="str">
        <f>'H10'!B10</f>
        <v>3.</v>
      </c>
      <c r="L6" s="29" t="s">
        <v>191</v>
      </c>
      <c r="M6" s="30" t="str">
        <f>'H12'!O10</f>
        <v>6.</v>
      </c>
      <c r="N6" s="29" t="str">
        <f>'H12'!B10</f>
        <v>3.</v>
      </c>
      <c r="O6" s="29" t="s">
        <v>145</v>
      </c>
      <c r="P6" s="30" t="str">
        <f>'H14'!O10</f>
        <v>12.</v>
      </c>
      <c r="Q6" s="29" t="str">
        <f>'H14'!B10</f>
        <v>3.</v>
      </c>
      <c r="R6" s="29" t="s">
        <v>192</v>
      </c>
    </row>
    <row r="7" spans="1:18" ht="13.8" x14ac:dyDescent="0.25">
      <c r="A7" s="29">
        <f>'D10'!O11</f>
        <v>0</v>
      </c>
      <c r="B7" s="29">
        <f>'D10'!B11</f>
        <v>0</v>
      </c>
      <c r="D7" s="30">
        <f>'D12'!O11</f>
        <v>0</v>
      </c>
      <c r="E7" s="29">
        <f>'D12'!B11</f>
        <v>0</v>
      </c>
      <c r="G7" s="30">
        <f>'D14'!O11</f>
        <v>0</v>
      </c>
      <c r="H7" s="30">
        <f>'D14'!B11</f>
        <v>0</v>
      </c>
      <c r="J7" s="30">
        <f>'H10'!O11</f>
        <v>0</v>
      </c>
      <c r="K7" s="29">
        <f>'H10'!B11</f>
        <v>0</v>
      </c>
      <c r="M7" s="30">
        <f>'H12'!O11</f>
        <v>0</v>
      </c>
      <c r="N7" s="29">
        <f>'H12'!B11</f>
        <v>0</v>
      </c>
      <c r="P7" s="30">
        <f>'H14'!O11</f>
        <v>0</v>
      </c>
      <c r="Q7" s="29">
        <f>'H14'!B11</f>
        <v>0</v>
      </c>
    </row>
    <row r="8" spans="1:18" ht="13.8" x14ac:dyDescent="0.25">
      <c r="A8" s="30" t="str">
        <f>'D10'!O12</f>
        <v>2.</v>
      </c>
      <c r="B8" s="29" t="str">
        <f>'D10'!B12</f>
        <v>4.</v>
      </c>
      <c r="C8" s="29" t="s">
        <v>193</v>
      </c>
      <c r="D8" s="30" t="str">
        <f>'D12'!O12</f>
        <v>6.</v>
      </c>
      <c r="E8" s="29" t="str">
        <f>'D12'!B12</f>
        <v>4.</v>
      </c>
      <c r="F8" s="29" t="s">
        <v>87</v>
      </c>
      <c r="G8" s="30" t="str">
        <f>'D14'!O12</f>
        <v>7.</v>
      </c>
      <c r="H8" s="30" t="str">
        <f>'D14'!B12</f>
        <v>4.</v>
      </c>
      <c r="I8" s="29" t="s">
        <v>84</v>
      </c>
      <c r="J8" s="30" t="str">
        <f>'H10'!O12</f>
        <v>6.</v>
      </c>
      <c r="K8" s="29" t="str">
        <f>'H10'!B12</f>
        <v>4.</v>
      </c>
      <c r="L8" s="29" t="s">
        <v>107</v>
      </c>
      <c r="M8" s="30" t="str">
        <f>'H12'!O12</f>
        <v>1.</v>
      </c>
      <c r="N8" s="29" t="str">
        <f>'H12'!B12</f>
        <v>4.</v>
      </c>
      <c r="O8" s="29" t="s">
        <v>147</v>
      </c>
      <c r="P8" s="30" t="str">
        <f>'H14'!O12</f>
        <v>3.</v>
      </c>
      <c r="Q8" s="29" t="str">
        <f>'H14'!B12</f>
        <v>4.</v>
      </c>
      <c r="R8" s="29" t="s">
        <v>194</v>
      </c>
    </row>
    <row r="9" spans="1:18" ht="13.8" x14ac:dyDescent="0.25">
      <c r="A9" s="29">
        <f>'D10'!O13</f>
        <v>0</v>
      </c>
      <c r="B9" s="29">
        <f>'D10'!B13</f>
        <v>0</v>
      </c>
      <c r="D9" s="30">
        <f>'D12'!O13</f>
        <v>0</v>
      </c>
      <c r="E9" s="29">
        <f>'D12'!B13</f>
        <v>0</v>
      </c>
      <c r="G9" s="30">
        <f>'D14'!O13</f>
        <v>0</v>
      </c>
      <c r="H9" s="30">
        <f>'D14'!B13</f>
        <v>0</v>
      </c>
      <c r="J9" s="30">
        <f>'H10'!O13</f>
        <v>0</v>
      </c>
      <c r="K9" s="29">
        <f>'H10'!B13</f>
        <v>0</v>
      </c>
      <c r="M9" s="30">
        <f>'H12'!O13</f>
        <v>0</v>
      </c>
      <c r="N9" s="29">
        <f>'H12'!B13</f>
        <v>0</v>
      </c>
      <c r="P9" s="30">
        <f>'H14'!O13</f>
        <v>0</v>
      </c>
      <c r="Q9" s="29">
        <f>'H14'!B13</f>
        <v>0</v>
      </c>
    </row>
    <row r="10" spans="1:18" ht="13.8" x14ac:dyDescent="0.25">
      <c r="A10" s="30" t="str">
        <f>'D10'!O14</f>
        <v>8.</v>
      </c>
      <c r="B10" s="29" t="str">
        <f>'D10'!B14</f>
        <v>5.</v>
      </c>
      <c r="C10" s="29" t="s">
        <v>17</v>
      </c>
      <c r="D10" s="30" t="str">
        <f>'D12'!O14</f>
        <v>4.</v>
      </c>
      <c r="E10" s="29" t="str">
        <f>'D12'!B14</f>
        <v>5.</v>
      </c>
      <c r="F10" s="29" t="s">
        <v>67</v>
      </c>
      <c r="G10" s="30" t="str">
        <f>'D14'!O14</f>
        <v>4.</v>
      </c>
      <c r="H10" s="30" t="str">
        <f>'D14'!B14</f>
        <v>5.</v>
      </c>
      <c r="I10" s="29" t="s">
        <v>195</v>
      </c>
      <c r="J10" s="30" t="str">
        <f>'H10'!O14</f>
        <v>7.</v>
      </c>
      <c r="K10" s="29" t="str">
        <f>'H10'!B14</f>
        <v>5.</v>
      </c>
      <c r="L10" s="29" t="s">
        <v>128</v>
      </c>
      <c r="M10" s="30" t="str">
        <f>'H12'!O14</f>
        <v>4.</v>
      </c>
      <c r="N10" s="29" t="str">
        <f>'H12'!B14</f>
        <v>5.</v>
      </c>
      <c r="O10" s="29" t="s">
        <v>196</v>
      </c>
      <c r="P10" s="30" t="str">
        <f>'H14'!O14</f>
        <v>4.</v>
      </c>
      <c r="Q10" s="29" t="str">
        <f>'H14'!B14</f>
        <v>5.</v>
      </c>
      <c r="R10" s="29" t="s">
        <v>197</v>
      </c>
    </row>
    <row r="11" spans="1:18" ht="13.8" x14ac:dyDescent="0.25">
      <c r="A11" s="29">
        <f>'D10'!O15</f>
        <v>0</v>
      </c>
      <c r="B11" s="29">
        <f>'D10'!B15</f>
        <v>0</v>
      </c>
      <c r="D11" s="30">
        <f>'D12'!O15</f>
        <v>0</v>
      </c>
      <c r="E11" s="29">
        <f>'D12'!B15</f>
        <v>0</v>
      </c>
      <c r="G11" s="30">
        <f>'D14'!O15</f>
        <v>0</v>
      </c>
      <c r="H11" s="30">
        <f>'D14'!B15</f>
        <v>0</v>
      </c>
      <c r="J11" s="30">
        <f>'H10'!O15</f>
        <v>0</v>
      </c>
      <c r="K11" s="29">
        <f>'H10'!B15</f>
        <v>0</v>
      </c>
      <c r="M11" s="30">
        <f>'H12'!O15</f>
        <v>0</v>
      </c>
      <c r="N11" s="29">
        <f>'H12'!B15</f>
        <v>0</v>
      </c>
      <c r="P11" s="30">
        <f>'H14'!O15</f>
        <v>0</v>
      </c>
      <c r="Q11" s="29">
        <f>'H14'!B15</f>
        <v>0</v>
      </c>
    </row>
    <row r="12" spans="1:18" ht="13.8" x14ac:dyDescent="0.25">
      <c r="A12" s="30" t="str">
        <f>'D10'!O16</f>
        <v>6.</v>
      </c>
      <c r="B12" s="29" t="str">
        <f>'D10'!B16</f>
        <v>6.</v>
      </c>
      <c r="C12" s="29" t="s">
        <v>54</v>
      </c>
      <c r="D12" s="30" t="str">
        <f>'D12'!O16</f>
        <v>4.</v>
      </c>
      <c r="E12" s="29" t="str">
        <f>'D12'!B16</f>
        <v>6.</v>
      </c>
      <c r="F12" s="29" t="s">
        <v>198</v>
      </c>
      <c r="G12" s="30" t="str">
        <f>'D14'!O16</f>
        <v>9.</v>
      </c>
      <c r="H12" s="30" t="str">
        <f>'D14'!B16</f>
        <v>6.</v>
      </c>
      <c r="I12" s="29" t="s">
        <v>199</v>
      </c>
      <c r="J12" s="30" t="str">
        <f>'H10'!O16</f>
        <v>14.</v>
      </c>
      <c r="K12" s="29" t="str">
        <f>'H10'!B16</f>
        <v>6.</v>
      </c>
      <c r="L12" s="29" t="s">
        <v>200</v>
      </c>
      <c r="M12" s="30" t="str">
        <f>'H12'!O16</f>
        <v>8.</v>
      </c>
      <c r="N12" s="29" t="str">
        <f>'H12'!B16</f>
        <v>6.</v>
      </c>
      <c r="O12" s="29" t="s">
        <v>158</v>
      </c>
      <c r="P12" s="30" t="str">
        <f>'H14'!O16</f>
        <v>5.</v>
      </c>
      <c r="Q12" s="29" t="str">
        <f>'H14'!B16</f>
        <v>6.</v>
      </c>
      <c r="R12" s="29" t="s">
        <v>201</v>
      </c>
    </row>
    <row r="13" spans="1:18" ht="13.8" x14ac:dyDescent="0.25">
      <c r="A13" s="29">
        <f>'D10'!O17</f>
        <v>0</v>
      </c>
      <c r="B13" s="29">
        <f>'D10'!B17</f>
        <v>0</v>
      </c>
      <c r="D13" s="30">
        <f>'D12'!O17</f>
        <v>0</v>
      </c>
      <c r="E13" s="29">
        <f>'D12'!B17</f>
        <v>0</v>
      </c>
      <c r="G13" s="30">
        <f>'D14'!O17</f>
        <v>0</v>
      </c>
      <c r="H13" s="30">
        <f>'D14'!B17</f>
        <v>0</v>
      </c>
      <c r="J13" s="30">
        <f>'H10'!O17</f>
        <v>0</v>
      </c>
      <c r="K13" s="29">
        <f>'H10'!B17</f>
        <v>0</v>
      </c>
      <c r="M13" s="30">
        <f>'H12'!O17</f>
        <v>0</v>
      </c>
      <c r="N13" s="29">
        <f>'H12'!B17</f>
        <v>0</v>
      </c>
      <c r="P13" s="30">
        <f>'H14'!O17</f>
        <v>0</v>
      </c>
      <c r="Q13" s="29">
        <f>'H14'!B17</f>
        <v>0</v>
      </c>
    </row>
    <row r="14" spans="1:18" ht="13.8" x14ac:dyDescent="0.25">
      <c r="A14" s="30" t="str">
        <f>'D10'!O18</f>
        <v>10.</v>
      </c>
      <c r="B14" s="29" t="str">
        <f>'D10'!B18</f>
        <v>7.</v>
      </c>
      <c r="C14" s="29" t="s">
        <v>71</v>
      </c>
      <c r="D14" s="30" t="str">
        <f>'D12'!O18</f>
        <v>7.</v>
      </c>
      <c r="E14" s="29" t="str">
        <f>'D12'!B18</f>
        <v>7.</v>
      </c>
      <c r="F14" s="29" t="s">
        <v>74</v>
      </c>
      <c r="G14" s="30" t="str">
        <f>'D14'!O18</f>
        <v>8.</v>
      </c>
      <c r="H14" s="30" t="str">
        <f>'D14'!B18</f>
        <v>7.</v>
      </c>
      <c r="I14" s="29" t="s">
        <v>202</v>
      </c>
      <c r="J14" s="30" t="str">
        <f>'H10'!O18</f>
        <v>1.</v>
      </c>
      <c r="K14" s="29" t="str">
        <f>'H10'!B18</f>
        <v>7.</v>
      </c>
      <c r="L14" s="29" t="s">
        <v>154</v>
      </c>
      <c r="M14" s="30" t="str">
        <f>'H12'!O18</f>
        <v>10.</v>
      </c>
      <c r="N14" s="29" t="str">
        <f>'H12'!B18</f>
        <v>7.</v>
      </c>
      <c r="O14" s="29" t="s">
        <v>167</v>
      </c>
      <c r="P14" s="30" t="str">
        <f>'H14'!O18</f>
        <v>6.</v>
      </c>
      <c r="Q14" s="29" t="str">
        <f>'H14'!B18</f>
        <v>7.</v>
      </c>
      <c r="R14" s="29" t="s">
        <v>177</v>
      </c>
    </row>
    <row r="15" spans="1:18" ht="13.8" x14ac:dyDescent="0.25">
      <c r="A15" s="29">
        <f>'D10'!O19</f>
        <v>0</v>
      </c>
      <c r="B15" s="29">
        <f>'D10'!B19</f>
        <v>0</v>
      </c>
      <c r="D15" s="30">
        <f>'D12'!O19</f>
        <v>0</v>
      </c>
      <c r="E15" s="29">
        <f>'D12'!B19</f>
        <v>0</v>
      </c>
      <c r="G15" s="30">
        <f>'D14'!O19</f>
        <v>0</v>
      </c>
      <c r="H15" s="30">
        <f>'D14'!B19</f>
        <v>0</v>
      </c>
      <c r="J15" s="30">
        <f>'H10'!O19</f>
        <v>0</v>
      </c>
      <c r="K15" s="29">
        <f>'H10'!B19</f>
        <v>0</v>
      </c>
      <c r="M15" s="30">
        <f>'H12'!O19</f>
        <v>0</v>
      </c>
      <c r="N15" s="29">
        <f>'H12'!B19</f>
        <v>0</v>
      </c>
      <c r="P15" s="30">
        <f>'H14'!O19</f>
        <v>0</v>
      </c>
      <c r="Q15" s="29">
        <f>'H14'!B19</f>
        <v>0</v>
      </c>
    </row>
    <row r="16" spans="1:18" ht="13.8" x14ac:dyDescent="0.25">
      <c r="A16" s="30" t="str">
        <f>'D10'!O20</f>
        <v>11.</v>
      </c>
      <c r="B16" s="29" t="str">
        <f>'D10'!B20</f>
        <v>8.</v>
      </c>
      <c r="C16" s="29" t="s">
        <v>75</v>
      </c>
      <c r="D16" s="30" t="str">
        <f>'D12'!O20</f>
        <v>8.</v>
      </c>
      <c r="E16" s="29" t="str">
        <f>'D12'!B20</f>
        <v>8.</v>
      </c>
      <c r="F16" s="29" t="s">
        <v>97</v>
      </c>
      <c r="G16" s="30" t="str">
        <f>'D14'!O20</f>
        <v>17.</v>
      </c>
      <c r="H16" s="30" t="str">
        <f>'D14'!B20</f>
        <v>8.</v>
      </c>
      <c r="I16" s="29" t="s">
        <v>203</v>
      </c>
      <c r="J16" s="30" t="str">
        <f>'H10'!O20</f>
        <v>10.</v>
      </c>
      <c r="K16" s="29" t="str">
        <f>'H10'!B20</f>
        <v>8.</v>
      </c>
      <c r="L16" s="29" t="s">
        <v>117</v>
      </c>
      <c r="M16" s="30" t="str">
        <f>'H12'!O20</f>
        <v>7.</v>
      </c>
      <c r="N16" s="29" t="str">
        <f>'H12'!B20</f>
        <v>8.</v>
      </c>
      <c r="O16" s="29" t="s">
        <v>172</v>
      </c>
      <c r="P16" s="30" t="str">
        <f>'H14'!O20</f>
        <v>7.</v>
      </c>
      <c r="Q16" s="29" t="str">
        <f>'H14'!B20</f>
        <v>8.</v>
      </c>
      <c r="R16" s="29" t="s">
        <v>204</v>
      </c>
    </row>
    <row r="17" spans="1:18" ht="13.8" x14ac:dyDescent="0.25">
      <c r="A17" s="29">
        <f>'D10'!O21</f>
        <v>0</v>
      </c>
      <c r="B17" s="29">
        <f>'D10'!B21</f>
        <v>0</v>
      </c>
      <c r="D17" s="30">
        <f>'D12'!O21</f>
        <v>0</v>
      </c>
      <c r="E17" s="29">
        <f>'D12'!B21</f>
        <v>0</v>
      </c>
      <c r="G17" s="30">
        <f>'D14'!O21</f>
        <v>0</v>
      </c>
      <c r="H17" s="30">
        <f>'D14'!B21</f>
        <v>0</v>
      </c>
      <c r="J17" s="30">
        <f>'H10'!O21</f>
        <v>0</v>
      </c>
      <c r="K17" s="29">
        <f>'H10'!B21</f>
        <v>0</v>
      </c>
      <c r="M17" s="30">
        <f>'H12'!O21</f>
        <v>0</v>
      </c>
      <c r="N17" s="29">
        <f>'H12'!B21</f>
        <v>0</v>
      </c>
      <c r="P17" s="30">
        <f>'H14'!O21</f>
        <v>0</v>
      </c>
      <c r="Q17" s="29">
        <f>'H14'!B21</f>
        <v>0</v>
      </c>
    </row>
    <row r="18" spans="1:18" ht="13.8" x14ac:dyDescent="0.25">
      <c r="A18" s="30" t="str">
        <f>'D10'!O22</f>
        <v>4.</v>
      </c>
      <c r="B18" s="29" t="str">
        <f>'D10'!B22</f>
        <v>9.</v>
      </c>
      <c r="C18" s="29" t="s">
        <v>34</v>
      </c>
      <c r="D18" s="30" t="str">
        <f>'D12'!O22</f>
        <v>5.</v>
      </c>
      <c r="E18" s="29" t="str">
        <f>'D12'!B22</f>
        <v>9.</v>
      </c>
      <c r="F18" s="29" t="s">
        <v>205</v>
      </c>
      <c r="G18" s="30" t="str">
        <f>'D14'!O22</f>
        <v>13.</v>
      </c>
      <c r="H18" s="30" t="str">
        <f>'D14'!B22</f>
        <v>9.</v>
      </c>
      <c r="I18" s="29" t="s">
        <v>88</v>
      </c>
      <c r="J18" s="30" t="str">
        <f>'H10'!O22</f>
        <v>11.</v>
      </c>
      <c r="K18" s="29" t="str">
        <f>'H10'!B22</f>
        <v>9.</v>
      </c>
      <c r="L18" s="29" t="s">
        <v>126</v>
      </c>
      <c r="M18" s="30" t="str">
        <f>'H12'!O22</f>
        <v>9.</v>
      </c>
      <c r="N18" s="29" t="str">
        <f>'H12'!B22</f>
        <v>9.</v>
      </c>
      <c r="O18" s="29" t="s">
        <v>176</v>
      </c>
      <c r="P18" s="30" t="str">
        <f>'H14'!O22</f>
        <v>11.</v>
      </c>
      <c r="Q18" s="29" t="str">
        <f>'H14'!B22</f>
        <v>9.</v>
      </c>
      <c r="R18" s="29" t="s">
        <v>168</v>
      </c>
    </row>
    <row r="19" spans="1:18" ht="13.8" x14ac:dyDescent="0.25">
      <c r="A19" s="29">
        <f>'D10'!O23</f>
        <v>0</v>
      </c>
      <c r="B19" s="29">
        <f>'D10'!B23</f>
        <v>0</v>
      </c>
      <c r="D19" s="30">
        <f>'D12'!O23</f>
        <v>0</v>
      </c>
      <c r="E19" s="29">
        <f>'D12'!B23</f>
        <v>0</v>
      </c>
      <c r="G19" s="30">
        <f>'D14'!O23</f>
        <v>0</v>
      </c>
      <c r="H19" s="30">
        <f>'D14'!B23</f>
        <v>0</v>
      </c>
      <c r="J19" s="30">
        <f>'H10'!O23</f>
        <v>0</v>
      </c>
      <c r="K19" s="29">
        <f>'H10'!B23</f>
        <v>0</v>
      </c>
      <c r="M19" s="30">
        <f>'H12'!O23</f>
        <v>0</v>
      </c>
      <c r="N19" s="29">
        <f>'H12'!B23</f>
        <v>0</v>
      </c>
      <c r="P19" s="30">
        <f>'H14'!O23</f>
        <v>0</v>
      </c>
      <c r="Q19" s="29">
        <f>'H14'!B23</f>
        <v>0</v>
      </c>
    </row>
    <row r="20" spans="1:18" ht="13.8" x14ac:dyDescent="0.25">
      <c r="A20" s="30" t="str">
        <f>'D10'!O24</f>
        <v>7.</v>
      </c>
      <c r="B20" s="29" t="str">
        <f>'D10'!B24</f>
        <v>10.</v>
      </c>
      <c r="C20" s="29" t="s">
        <v>72</v>
      </c>
      <c r="D20" s="30" t="str">
        <f>'D12'!O24</f>
        <v>9.</v>
      </c>
      <c r="E20" s="29" t="str">
        <f>'D12'!B24</f>
        <v>10.</v>
      </c>
      <c r="F20" s="29" t="s">
        <v>206</v>
      </c>
      <c r="G20" s="30" t="str">
        <f>'D14'!O24</f>
        <v>11.</v>
      </c>
      <c r="H20" s="30" t="str">
        <f>'D14'!B24</f>
        <v>10.</v>
      </c>
      <c r="I20" s="29" t="s">
        <v>207</v>
      </c>
      <c r="J20" s="30" t="str">
        <f>'H10'!O24</f>
        <v>9.</v>
      </c>
      <c r="K20" s="29" t="str">
        <f>'H10'!B24</f>
        <v>10.</v>
      </c>
      <c r="L20" s="29" t="s">
        <v>118</v>
      </c>
      <c r="M20" s="30" t="str">
        <f>'H12'!O24</f>
        <v>9.</v>
      </c>
      <c r="N20" s="29" t="str">
        <f>'H12'!B24</f>
        <v>10.</v>
      </c>
      <c r="O20" s="29" t="s">
        <v>152</v>
      </c>
      <c r="P20" s="30" t="str">
        <f>'H14'!O24</f>
        <v>17.</v>
      </c>
      <c r="Q20" s="29" t="str">
        <f>'H14'!B24</f>
        <v>10.</v>
      </c>
      <c r="R20" s="29" t="s">
        <v>208</v>
      </c>
    </row>
    <row r="21" spans="1:18" ht="13.8" x14ac:dyDescent="0.25">
      <c r="A21" s="29">
        <f>'D10'!O25</f>
        <v>0</v>
      </c>
      <c r="B21" s="29">
        <f>'D10'!B25</f>
        <v>0</v>
      </c>
      <c r="D21" s="30">
        <f>'D12'!O25</f>
        <v>0</v>
      </c>
      <c r="E21" s="29">
        <f>'D12'!B25</f>
        <v>0</v>
      </c>
      <c r="G21" s="30">
        <f>'D14'!O25</f>
        <v>0</v>
      </c>
      <c r="H21" s="30">
        <f>'D14'!B25</f>
        <v>0</v>
      </c>
      <c r="J21" s="30">
        <f>'H10'!O25</f>
        <v>0</v>
      </c>
      <c r="K21" s="29">
        <f>'H10'!B25</f>
        <v>0</v>
      </c>
      <c r="M21" s="30">
        <f>'H12'!O25</f>
        <v>0</v>
      </c>
      <c r="N21" s="29">
        <f>'H12'!B25</f>
        <v>0</v>
      </c>
      <c r="P21" s="30">
        <f>'H14'!O25</f>
        <v>0</v>
      </c>
      <c r="Q21" s="29">
        <f>'H14'!B25</f>
        <v>0</v>
      </c>
    </row>
    <row r="22" spans="1:18" ht="13.8" x14ac:dyDescent="0.25">
      <c r="A22" s="30" t="str">
        <f>'D10'!O26</f>
        <v>9.</v>
      </c>
      <c r="B22" s="29" t="str">
        <f>'D10'!B26</f>
        <v>11.</v>
      </c>
      <c r="C22" s="29" t="s">
        <v>42</v>
      </c>
      <c r="D22" s="30" t="str">
        <f>'D12'!O26</f>
        <v>14.</v>
      </c>
      <c r="E22" s="29" t="str">
        <f>'D12'!B26</f>
        <v>11.</v>
      </c>
      <c r="F22" s="29" t="s">
        <v>103</v>
      </c>
      <c r="G22" s="30" t="str">
        <f>'D14'!O26</f>
        <v>14.</v>
      </c>
      <c r="H22" s="30" t="str">
        <f>'D14'!B26</f>
        <v>11.</v>
      </c>
      <c r="I22" s="29" t="s">
        <v>102</v>
      </c>
      <c r="J22" s="30" t="str">
        <f>'H10'!O26</f>
        <v>20.</v>
      </c>
      <c r="K22" s="29" t="str">
        <f>'H10'!B26</f>
        <v>11.</v>
      </c>
      <c r="L22" s="29" t="s">
        <v>115</v>
      </c>
      <c r="M22" s="30" t="str">
        <f>'H12'!O26</f>
        <v>11.</v>
      </c>
      <c r="N22" s="29" t="str">
        <f>'H12'!B26</f>
        <v>11.</v>
      </c>
      <c r="O22" s="29" t="s">
        <v>149</v>
      </c>
      <c r="P22" s="30" t="str">
        <f>'H14'!O26</f>
        <v>13.</v>
      </c>
      <c r="Q22" s="29" t="str">
        <f>'H14'!B26</f>
        <v>11.</v>
      </c>
      <c r="R22" s="29" t="s">
        <v>209</v>
      </c>
    </row>
    <row r="23" spans="1:18" ht="13.8" x14ac:dyDescent="0.25">
      <c r="A23" s="29">
        <f>'D10'!O27</f>
        <v>0</v>
      </c>
      <c r="B23" s="29">
        <f>'D10'!B27</f>
        <v>0</v>
      </c>
      <c r="D23" s="30">
        <f>'D12'!O27</f>
        <v>0</v>
      </c>
      <c r="E23" s="29">
        <f>'D12'!B27</f>
        <v>0</v>
      </c>
      <c r="G23" s="30">
        <f>'D14'!O27</f>
        <v>0</v>
      </c>
      <c r="H23" s="30">
        <f>'D14'!B27</f>
        <v>0</v>
      </c>
      <c r="J23" s="30">
        <f>'H10'!O27</f>
        <v>0</v>
      </c>
      <c r="K23" s="29">
        <f>'H10'!B27</f>
        <v>0</v>
      </c>
      <c r="M23" s="30">
        <f>'H12'!O27</f>
        <v>0</v>
      </c>
      <c r="N23" s="29">
        <f>'H12'!B27</f>
        <v>0</v>
      </c>
      <c r="P23" s="30">
        <f>'H14'!O27</f>
        <v>0</v>
      </c>
      <c r="Q23" s="29">
        <f>'H14'!B27</f>
        <v>0</v>
      </c>
    </row>
    <row r="24" spans="1:18" ht="13.8" x14ac:dyDescent="0.25">
      <c r="A24" s="30" t="str">
        <f>'D10'!O28</f>
        <v>13.</v>
      </c>
      <c r="B24" s="29" t="str">
        <f>'D10'!B28</f>
        <v>12.</v>
      </c>
      <c r="C24" s="29" t="s">
        <v>76</v>
      </c>
      <c r="D24" s="30" t="str">
        <f>'D12'!O28</f>
        <v>10.</v>
      </c>
      <c r="E24" s="29" t="str">
        <f>'D12'!B28</f>
        <v>12.</v>
      </c>
      <c r="F24" s="29" t="s">
        <v>91</v>
      </c>
      <c r="G24" s="30" t="str">
        <f>'D14'!O28</f>
        <v>10.</v>
      </c>
      <c r="H24" s="30" t="str">
        <f>'D14'!B28</f>
        <v>12.</v>
      </c>
      <c r="I24" s="29" t="s">
        <v>93</v>
      </c>
      <c r="J24" s="30" t="str">
        <f>'H10'!O28</f>
        <v>12.</v>
      </c>
      <c r="K24" s="29" t="str">
        <f>'H10'!B28</f>
        <v>12.</v>
      </c>
      <c r="L24" s="29" t="s">
        <v>120</v>
      </c>
      <c r="M24" s="30" t="str">
        <f>'H12'!O28</f>
        <v>13.</v>
      </c>
      <c r="N24" s="29" t="str">
        <f>'H12'!B28</f>
        <v>12.</v>
      </c>
      <c r="O24" s="29" t="s">
        <v>210</v>
      </c>
      <c r="P24" s="30" t="str">
        <f>'H14'!O28</f>
        <v>10.</v>
      </c>
      <c r="Q24" s="29" t="str">
        <f>'H14'!B28</f>
        <v>12.</v>
      </c>
      <c r="R24" s="29" t="s">
        <v>211</v>
      </c>
    </row>
    <row r="25" spans="1:18" ht="13.8" x14ac:dyDescent="0.25">
      <c r="A25" s="29">
        <f>'D10'!O29</f>
        <v>0</v>
      </c>
      <c r="B25" s="29">
        <f>'D10'!B29</f>
        <v>0</v>
      </c>
      <c r="D25" s="30">
        <f>'D12'!O29</f>
        <v>0</v>
      </c>
      <c r="E25" s="29">
        <f>'D12'!B29</f>
        <v>0</v>
      </c>
      <c r="G25" s="30">
        <f>'D14'!O29</f>
        <v>0</v>
      </c>
      <c r="H25" s="30">
        <f>'D14'!B29</f>
        <v>0</v>
      </c>
      <c r="J25" s="30">
        <f>'H10'!O29</f>
        <v>0</v>
      </c>
      <c r="K25" s="29">
        <f>'H10'!B29</f>
        <v>0</v>
      </c>
      <c r="M25" s="30">
        <f>'H12'!O29</f>
        <v>0</v>
      </c>
      <c r="N25" s="29">
        <f>'H12'!B29</f>
        <v>0</v>
      </c>
      <c r="P25" s="30">
        <f>'H14'!O29</f>
        <v>0</v>
      </c>
      <c r="Q25" s="29">
        <f>'H14'!B29</f>
        <v>0</v>
      </c>
    </row>
    <row r="26" spans="1:18" ht="13.8" x14ac:dyDescent="0.25">
      <c r="A26" s="30" t="str">
        <f>'D10'!O30</f>
        <v>12.</v>
      </c>
      <c r="B26" s="29" t="str">
        <f>'D10'!B30</f>
        <v>13.</v>
      </c>
      <c r="C26" s="29" t="s">
        <v>20</v>
      </c>
      <c r="D26" s="30" t="str">
        <f>'D12'!O30</f>
        <v>13.</v>
      </c>
      <c r="E26" s="29" t="str">
        <f>'D12'!B30</f>
        <v>13.</v>
      </c>
      <c r="F26" s="29" t="s">
        <v>212</v>
      </c>
      <c r="G26" s="30" t="str">
        <f>'D14'!O30</f>
        <v>12.</v>
      </c>
      <c r="H26" s="30" t="str">
        <f>'D14'!B30</f>
        <v>13.</v>
      </c>
      <c r="I26" s="29" t="s">
        <v>213</v>
      </c>
      <c r="J26" s="30" t="str">
        <f>'H10'!O30</f>
        <v>11.</v>
      </c>
      <c r="K26" s="29" t="str">
        <f>'H10'!B30</f>
        <v>13.</v>
      </c>
      <c r="L26" s="29" t="s">
        <v>113</v>
      </c>
      <c r="M26" s="30" t="str">
        <f>'H12'!O30</f>
        <v>15.</v>
      </c>
      <c r="N26" s="29" t="str">
        <f>'H12'!B30</f>
        <v>13.</v>
      </c>
      <c r="O26" s="29" t="s">
        <v>156</v>
      </c>
      <c r="P26" s="30" t="str">
        <f>'H14'!O30</f>
        <v>9.</v>
      </c>
      <c r="Q26" s="29" t="str">
        <f>'H14'!B30</f>
        <v>13.</v>
      </c>
      <c r="R26" s="29" t="s">
        <v>214</v>
      </c>
    </row>
    <row r="27" spans="1:18" ht="13.8" x14ac:dyDescent="0.25">
      <c r="A27" s="29">
        <f>'D10'!O31</f>
        <v>0</v>
      </c>
      <c r="B27" s="29">
        <f>'D10'!B31</f>
        <v>0</v>
      </c>
      <c r="D27" s="30">
        <f>'D12'!O31</f>
        <v>0</v>
      </c>
      <c r="E27" s="29">
        <f>'D12'!B31</f>
        <v>0</v>
      </c>
      <c r="G27" s="30">
        <f>'D14'!O31</f>
        <v>0</v>
      </c>
      <c r="H27" s="30">
        <f>'D14'!B31</f>
        <v>0</v>
      </c>
      <c r="J27" s="30">
        <f>'H10'!O31</f>
        <v>0</v>
      </c>
      <c r="K27" s="29">
        <f>'H10'!B31</f>
        <v>0</v>
      </c>
      <c r="M27" s="30">
        <f>'H12'!O31</f>
        <v>0</v>
      </c>
      <c r="N27" s="29">
        <f>'H12'!B31</f>
        <v>0</v>
      </c>
      <c r="P27" s="30">
        <f>'H14'!O31</f>
        <v>0</v>
      </c>
      <c r="Q27" s="29">
        <f>'H14'!B31</f>
        <v>0</v>
      </c>
    </row>
    <row r="28" spans="1:18" ht="13.8" x14ac:dyDescent="0.25">
      <c r="A28" s="30" t="str">
        <f>'D10'!O32</f>
        <v>14.</v>
      </c>
      <c r="B28" s="29" t="str">
        <f>'D10'!B32</f>
        <v>14.</v>
      </c>
      <c r="C28" s="29" t="s">
        <v>81</v>
      </c>
      <c r="D28" s="30" t="str">
        <f>'D12'!O32</f>
        <v>11.</v>
      </c>
      <c r="E28" s="29" t="str">
        <f>'D12'!B32</f>
        <v>14.</v>
      </c>
      <c r="F28" s="29" t="s">
        <v>85</v>
      </c>
      <c r="G28" s="30" t="str">
        <f>'D14'!O32</f>
        <v>20.</v>
      </c>
      <c r="H28" s="30" t="str">
        <f>'D14'!B32</f>
        <v>14.</v>
      </c>
      <c r="I28" s="29" t="s">
        <v>98</v>
      </c>
      <c r="J28" s="30" t="str">
        <f>'H10'!O32</f>
        <v>19.</v>
      </c>
      <c r="K28" s="29" t="str">
        <f>'H10'!B32</f>
        <v>14.</v>
      </c>
      <c r="L28" s="29" t="s">
        <v>127</v>
      </c>
      <c r="M28" s="30" t="str">
        <f>'H12'!O32</f>
        <v>9.</v>
      </c>
      <c r="N28" s="29" t="str">
        <f>'H12'!B32</f>
        <v>14.</v>
      </c>
      <c r="O28" s="29" t="s">
        <v>170</v>
      </c>
      <c r="P28" s="30" t="str">
        <f>'H14'!O32</f>
        <v>8.</v>
      </c>
      <c r="Q28" s="29" t="str">
        <f>'H14'!B32</f>
        <v>14.</v>
      </c>
      <c r="R28" s="29" t="s">
        <v>215</v>
      </c>
    </row>
    <row r="29" spans="1:18" ht="13.8" x14ac:dyDescent="0.25">
      <c r="A29" s="29">
        <f>'D10'!O33</f>
        <v>0</v>
      </c>
      <c r="B29" s="29">
        <f>'D10'!B33</f>
        <v>0</v>
      </c>
      <c r="D29" s="30">
        <f>'D12'!O33</f>
        <v>0</v>
      </c>
      <c r="E29" s="29">
        <f>'D12'!B33</f>
        <v>0</v>
      </c>
      <c r="G29" s="30">
        <f>'D14'!O33</f>
        <v>0</v>
      </c>
      <c r="H29" s="30">
        <f>'D14'!B33</f>
        <v>0</v>
      </c>
      <c r="J29" s="30">
        <f>'H10'!O33</f>
        <v>0</v>
      </c>
      <c r="K29" s="29">
        <f>'H10'!B33</f>
        <v>0</v>
      </c>
      <c r="M29" s="30">
        <f>'H12'!O33</f>
        <v>0</v>
      </c>
      <c r="N29" s="29">
        <f>'H12'!B33</f>
        <v>0</v>
      </c>
      <c r="P29" s="30">
        <f>'H14'!O33</f>
        <v>0</v>
      </c>
      <c r="Q29" s="29">
        <f>'H14'!B33</f>
        <v>0</v>
      </c>
    </row>
    <row r="30" spans="1:18" ht="13.8" x14ac:dyDescent="0.25">
      <c r="A30" s="30" t="str">
        <f>'D10'!O34</f>
        <v>15.</v>
      </c>
      <c r="B30" s="29" t="str">
        <f>'D10'!B34</f>
        <v>15.</v>
      </c>
      <c r="C30" s="29" t="s">
        <v>32</v>
      </c>
      <c r="D30" s="30" t="str">
        <f>'D12'!O34</f>
        <v>12.</v>
      </c>
      <c r="E30" s="29" t="str">
        <f>'D12'!B34</f>
        <v>15.</v>
      </c>
      <c r="F30" s="29" t="s">
        <v>68</v>
      </c>
      <c r="G30" s="30" t="str">
        <f>'D14'!O34</f>
        <v>19.</v>
      </c>
      <c r="H30" s="30" t="str">
        <f>'D14'!B34</f>
        <v>15.</v>
      </c>
      <c r="I30" s="29" t="s">
        <v>99</v>
      </c>
      <c r="J30" s="30" t="str">
        <f>'H10'!O34</f>
        <v>22.</v>
      </c>
      <c r="K30" s="29" t="str">
        <f>'H10'!B34</f>
        <v>15.</v>
      </c>
      <c r="L30" s="29" t="s">
        <v>123</v>
      </c>
      <c r="M30" s="30" t="str">
        <f>'H12'!O34</f>
        <v>5.</v>
      </c>
      <c r="N30" s="29" t="str">
        <f>'H12'!B34</f>
        <v>15.</v>
      </c>
      <c r="O30" s="29" t="s">
        <v>216</v>
      </c>
      <c r="P30" s="30" t="str">
        <f>'H14'!O34</f>
        <v>15.</v>
      </c>
      <c r="Q30" s="29" t="str">
        <f>'H14'!B34</f>
        <v>15.</v>
      </c>
      <c r="R30" s="29" t="s">
        <v>217</v>
      </c>
    </row>
    <row r="31" spans="1:18" ht="13.8" x14ac:dyDescent="0.25">
      <c r="A31" s="29">
        <f>'D10'!O35</f>
        <v>0</v>
      </c>
      <c r="B31" s="29">
        <f>'D10'!B35</f>
        <v>0</v>
      </c>
      <c r="D31" s="30">
        <f>'D12'!O35</f>
        <v>0</v>
      </c>
      <c r="E31" s="29">
        <f>'D12'!B35</f>
        <v>0</v>
      </c>
      <c r="G31" s="30">
        <f>'D14'!O35</f>
        <v>0</v>
      </c>
      <c r="H31" s="30">
        <f>'D14'!B35</f>
        <v>0</v>
      </c>
      <c r="J31" s="30">
        <f>'H10'!O35</f>
        <v>0</v>
      </c>
      <c r="K31" s="29">
        <f>'H10'!B35</f>
        <v>0</v>
      </c>
      <c r="M31" s="30">
        <f>'H12'!O35</f>
        <v>0</v>
      </c>
      <c r="N31" s="29">
        <f>'H12'!B35</f>
        <v>0</v>
      </c>
      <c r="P31" s="30">
        <f>'H14'!O35</f>
        <v>0</v>
      </c>
      <c r="Q31" s="29">
        <f>'H14'!B35</f>
        <v>0</v>
      </c>
    </row>
    <row r="32" spans="1:18" ht="13.8" x14ac:dyDescent="0.25">
      <c r="A32" s="30" t="str">
        <f>'D10'!O36</f>
        <v>16.</v>
      </c>
      <c r="B32" s="29" t="str">
        <f>'D10'!B36</f>
        <v>16.</v>
      </c>
      <c r="C32" s="29" t="s">
        <v>218</v>
      </c>
      <c r="D32" s="30" t="str">
        <f>'D12'!O36</f>
        <v>13.</v>
      </c>
      <c r="E32" s="29" t="str">
        <f>'D12'!B36</f>
        <v>16.</v>
      </c>
      <c r="F32" s="29" t="s">
        <v>94</v>
      </c>
      <c r="G32" s="30" t="str">
        <f>'D14'!O36</f>
        <v>21.</v>
      </c>
      <c r="H32" s="30" t="str">
        <f>'D14'!B36</f>
        <v>16.</v>
      </c>
      <c r="I32" s="29" t="s">
        <v>219</v>
      </c>
      <c r="J32" s="30" t="str">
        <f>'H10'!O36</f>
        <v>8.</v>
      </c>
      <c r="K32" s="29" t="str">
        <f>'H10'!B36</f>
        <v>16.</v>
      </c>
      <c r="L32" s="29" t="s">
        <v>108</v>
      </c>
      <c r="M32" s="30" t="str">
        <f>'H12'!O36</f>
        <v>8.</v>
      </c>
      <c r="N32" s="29" t="str">
        <f>'H12'!B36</f>
        <v>16.</v>
      </c>
      <c r="O32" s="29" t="s">
        <v>153</v>
      </c>
      <c r="P32" s="30" t="str">
        <f>'H14'!O36</f>
        <v>13.</v>
      </c>
      <c r="Q32" s="29" t="str">
        <f>'H14'!B36</f>
        <v>16.</v>
      </c>
      <c r="R32" s="29" t="s">
        <v>220</v>
      </c>
    </row>
    <row r="33" spans="1:18" ht="13.8" x14ac:dyDescent="0.25">
      <c r="A33" s="29">
        <f>'D10'!O37</f>
        <v>0</v>
      </c>
      <c r="B33" s="29">
        <f>'D10'!B37</f>
        <v>0</v>
      </c>
      <c r="D33" s="30">
        <f>'D12'!O37</f>
        <v>0</v>
      </c>
      <c r="E33" s="29">
        <f>'D12'!B37</f>
        <v>0</v>
      </c>
      <c r="G33" s="30">
        <f>'D14'!O37</f>
        <v>0</v>
      </c>
      <c r="H33" s="30">
        <f>'D14'!B37</f>
        <v>0</v>
      </c>
      <c r="J33" s="30">
        <f>'H10'!O37</f>
        <v>0</v>
      </c>
      <c r="K33" s="29">
        <f>'H10'!B37</f>
        <v>0</v>
      </c>
      <c r="M33" s="30">
        <f>'H12'!O37</f>
        <v>0</v>
      </c>
      <c r="N33" s="29">
        <f>'H12'!B37</f>
        <v>0</v>
      </c>
      <c r="P33" s="30">
        <f>'H14'!O37</f>
        <v>0</v>
      </c>
      <c r="Q33" s="29">
        <f>'H14'!B37</f>
        <v>0</v>
      </c>
    </row>
    <row r="34" spans="1:18" ht="13.8" x14ac:dyDescent="0.25">
      <c r="A34" s="30" t="str">
        <f>'D10'!O38</f>
        <v>17.</v>
      </c>
      <c r="B34" s="29" t="str">
        <f>'D10'!B38</f>
        <v>17.</v>
      </c>
      <c r="C34" s="29" t="s">
        <v>78</v>
      </c>
      <c r="D34" s="30">
        <f>'D12'!O38</f>
        <v>0</v>
      </c>
      <c r="E34" s="29" t="str">
        <f>'D12'!B38</f>
        <v>17.</v>
      </c>
      <c r="F34" s="29" t="s">
        <v>221</v>
      </c>
      <c r="G34" s="30" t="str">
        <f>'D14'!O38</f>
        <v>6.</v>
      </c>
      <c r="H34" s="30" t="str">
        <f>'D14'!B38</f>
        <v>17.</v>
      </c>
      <c r="I34" s="29" t="s">
        <v>92</v>
      </c>
      <c r="J34" s="30" t="str">
        <f>'H10'!O38</f>
        <v>5.</v>
      </c>
      <c r="K34" s="29" t="str">
        <f>'H10'!B38</f>
        <v>17.</v>
      </c>
      <c r="L34" s="29" t="s">
        <v>125</v>
      </c>
      <c r="M34" s="30" t="str">
        <f>'H12'!O38</f>
        <v>12.</v>
      </c>
      <c r="N34" s="29" t="str">
        <f>'H12'!B38</f>
        <v>17.</v>
      </c>
      <c r="O34" s="29" t="s">
        <v>175</v>
      </c>
      <c r="P34" s="30" t="str">
        <f>'H14'!O38</f>
        <v>14.</v>
      </c>
      <c r="Q34" s="29" t="str">
        <f>'H14'!B38</f>
        <v>17.</v>
      </c>
      <c r="R34" s="29" t="s">
        <v>222</v>
      </c>
    </row>
    <row r="35" spans="1:18" ht="13.8" x14ac:dyDescent="0.25">
      <c r="A35" s="29">
        <f>'D10'!O39</f>
        <v>0</v>
      </c>
      <c r="B35" s="29">
        <f>'D10'!B39</f>
        <v>0</v>
      </c>
      <c r="D35" s="30">
        <f>'D12'!O39</f>
        <v>0</v>
      </c>
      <c r="E35" s="29">
        <f>'D12'!B39</f>
        <v>0</v>
      </c>
      <c r="G35" s="30">
        <f>'D14'!O39</f>
        <v>0</v>
      </c>
      <c r="H35" s="30">
        <f>'D14'!B39</f>
        <v>0</v>
      </c>
      <c r="J35" s="30">
        <f>'H10'!O39</f>
        <v>0</v>
      </c>
      <c r="K35" s="29">
        <f>'H10'!B39</f>
        <v>0</v>
      </c>
      <c r="M35" s="30">
        <f>'H12'!O39</f>
        <v>0</v>
      </c>
      <c r="N35" s="29">
        <f>'H12'!B39</f>
        <v>0</v>
      </c>
      <c r="P35" s="30">
        <f>'H14'!O39</f>
        <v>0</v>
      </c>
      <c r="Q35" s="29">
        <f>'H14'!B39</f>
        <v>0</v>
      </c>
    </row>
    <row r="36" spans="1:18" ht="13.8" x14ac:dyDescent="0.25">
      <c r="A36" s="30">
        <f>'D10'!O40</f>
        <v>0</v>
      </c>
      <c r="B36" s="29" t="str">
        <f>'D10'!B40</f>
        <v>18.</v>
      </c>
      <c r="C36" s="29" t="s">
        <v>223</v>
      </c>
      <c r="D36" s="30">
        <f>'D12'!O40</f>
        <v>0</v>
      </c>
      <c r="E36" s="29" t="str">
        <f>'D12'!B40</f>
        <v>18.</v>
      </c>
      <c r="F36" s="29" t="s">
        <v>104</v>
      </c>
      <c r="G36" s="30" t="str">
        <f>'D14'!O40</f>
        <v>3.</v>
      </c>
      <c r="H36" s="30" t="str">
        <f>'D14'!B40</f>
        <v>18.</v>
      </c>
      <c r="I36" s="29" t="s">
        <v>224</v>
      </c>
      <c r="J36" s="30" t="str">
        <f>'H10'!O40</f>
        <v>21.</v>
      </c>
      <c r="K36" s="29" t="str">
        <f>'H10'!B40</f>
        <v>18.</v>
      </c>
      <c r="L36" s="29" t="s">
        <v>148</v>
      </c>
      <c r="M36" s="30" t="str">
        <f>'H12'!O40</f>
        <v>14.</v>
      </c>
      <c r="N36" s="29" t="str">
        <f>'H12'!B40</f>
        <v>18.</v>
      </c>
      <c r="O36" s="29" t="s">
        <v>171</v>
      </c>
      <c r="P36" s="30" t="str">
        <f>'H14'!O40</f>
        <v>16.</v>
      </c>
      <c r="Q36" s="29" t="str">
        <f>'H14'!B40</f>
        <v>18.</v>
      </c>
      <c r="R36" s="29" t="s">
        <v>225</v>
      </c>
    </row>
    <row r="37" spans="1:18" ht="13.8" x14ac:dyDescent="0.25">
      <c r="A37" s="29">
        <f>'D10'!O41</f>
        <v>0</v>
      </c>
      <c r="B37" s="29">
        <f>'D10'!B41</f>
        <v>0</v>
      </c>
      <c r="D37" s="30">
        <f>'D12'!O41</f>
        <v>0</v>
      </c>
      <c r="E37" s="29">
        <f>'D12'!B41</f>
        <v>0</v>
      </c>
      <c r="G37" s="30">
        <f>'D14'!O41</f>
        <v>0</v>
      </c>
      <c r="H37" s="30">
        <f>'D14'!B41</f>
        <v>0</v>
      </c>
      <c r="J37" s="30">
        <f>'H10'!O41</f>
        <v>0</v>
      </c>
      <c r="K37" s="29">
        <f>'H10'!B41</f>
        <v>0</v>
      </c>
      <c r="M37" s="30">
        <f>'H12'!O41</f>
        <v>0</v>
      </c>
      <c r="N37" s="29">
        <f>'H12'!B41</f>
        <v>0</v>
      </c>
      <c r="P37" s="30">
        <f>'H14'!O41</f>
        <v>0</v>
      </c>
      <c r="Q37" s="29">
        <f>'H14'!B41</f>
        <v>0</v>
      </c>
    </row>
    <row r="38" spans="1:18" ht="13.8" x14ac:dyDescent="0.25">
      <c r="A38" s="30">
        <f>'D10'!O42</f>
        <v>0</v>
      </c>
      <c r="B38" s="29" t="str">
        <f>'D10'!B42</f>
        <v>19.</v>
      </c>
      <c r="C38" s="29" t="s">
        <v>26</v>
      </c>
      <c r="D38" s="30">
        <f>'D12'!O42</f>
        <v>0</v>
      </c>
      <c r="E38" s="29" t="str">
        <f>'D12'!B42</f>
        <v>19.</v>
      </c>
      <c r="G38" s="30" t="str">
        <f>'D14'!O42</f>
        <v>8.</v>
      </c>
      <c r="H38" s="30" t="str">
        <f>'D14'!B42</f>
        <v>19.</v>
      </c>
      <c r="I38" s="29" t="s">
        <v>96</v>
      </c>
      <c r="J38" s="30" t="str">
        <f>'H10'!O42</f>
        <v>16.</v>
      </c>
      <c r="K38" s="29" t="str">
        <f>'H10'!B42</f>
        <v>19.</v>
      </c>
      <c r="L38" s="29" t="s">
        <v>155</v>
      </c>
      <c r="M38" s="30">
        <f>'H12'!O42</f>
        <v>0</v>
      </c>
      <c r="N38" s="29" t="str">
        <f>'H12'!B42</f>
        <v>19.</v>
      </c>
      <c r="O38" s="29" t="s">
        <v>226</v>
      </c>
      <c r="P38" s="30">
        <f>'H14'!O42</f>
        <v>0</v>
      </c>
      <c r="Q38" s="29" t="str">
        <f>'H14'!B42</f>
        <v>19.</v>
      </c>
      <c r="R38" s="29" t="s">
        <v>227</v>
      </c>
    </row>
    <row r="39" spans="1:18" ht="13.8" x14ac:dyDescent="0.25">
      <c r="A39" s="29">
        <f>'D10'!O43</f>
        <v>0</v>
      </c>
      <c r="B39" s="29">
        <f>'D10'!B43</f>
        <v>0</v>
      </c>
      <c r="D39" s="30">
        <f>'D12'!O43</f>
        <v>0</v>
      </c>
      <c r="E39" s="29">
        <f>'D12'!B43</f>
        <v>0</v>
      </c>
      <c r="G39" s="30">
        <f>'D14'!O43</f>
        <v>0</v>
      </c>
      <c r="H39" s="30">
        <f>'D14'!B43</f>
        <v>0</v>
      </c>
      <c r="J39" s="30">
        <f>'H10'!O43</f>
        <v>0</v>
      </c>
      <c r="K39" s="29">
        <f>'H10'!B43</f>
        <v>0</v>
      </c>
      <c r="M39" s="30">
        <f>'H12'!O43</f>
        <v>0</v>
      </c>
      <c r="N39" s="29">
        <f>'H12'!B43</f>
        <v>0</v>
      </c>
      <c r="P39" s="30">
        <f>'H14'!O43</f>
        <v>0</v>
      </c>
      <c r="Q39" s="29">
        <f>'H14'!B43</f>
        <v>0</v>
      </c>
    </row>
    <row r="40" spans="1:18" ht="13.8" x14ac:dyDescent="0.25">
      <c r="A40" s="30">
        <f>'D10'!O44</f>
        <v>0</v>
      </c>
      <c r="B40" s="29" t="str">
        <f>'D10'!B44</f>
        <v>20.</v>
      </c>
      <c r="C40" s="29" t="s">
        <v>39</v>
      </c>
      <c r="D40" s="30">
        <f>'D12'!O44</f>
        <v>0</v>
      </c>
      <c r="E40" s="29" t="str">
        <f>'D12'!B44</f>
        <v>20.</v>
      </c>
      <c r="G40" s="30" t="str">
        <f>'D14'!O44</f>
        <v>9.</v>
      </c>
      <c r="H40" s="30" t="str">
        <f>'D14'!B44</f>
        <v>20.</v>
      </c>
      <c r="I40" s="29" t="s">
        <v>95</v>
      </c>
      <c r="J40" s="30" t="str">
        <f>'H10'!O44</f>
        <v>18.</v>
      </c>
      <c r="K40" s="29" t="str">
        <f>'H10'!B44</f>
        <v>20.</v>
      </c>
      <c r="L40" s="29" t="s">
        <v>114</v>
      </c>
      <c r="M40" s="30">
        <f>'H12'!O44</f>
        <v>0</v>
      </c>
      <c r="N40" s="29" t="str">
        <f>'H12'!B44</f>
        <v>20.</v>
      </c>
      <c r="O40" s="29" t="s">
        <v>228</v>
      </c>
      <c r="P40" s="30">
        <f>'H14'!O44</f>
        <v>0</v>
      </c>
      <c r="Q40" s="29" t="str">
        <f>'H14'!B44</f>
        <v>20.</v>
      </c>
      <c r="R40" s="29" t="s">
        <v>173</v>
      </c>
    </row>
    <row r="41" spans="1:18" ht="13.8" x14ac:dyDescent="0.25">
      <c r="A41" s="29">
        <f>'D10'!O45</f>
        <v>0</v>
      </c>
      <c r="B41" s="29">
        <f>'D10'!B45</f>
        <v>0</v>
      </c>
      <c r="D41" s="30">
        <f>'D12'!O45</f>
        <v>0</v>
      </c>
      <c r="E41" s="29">
        <f>'D12'!B45</f>
        <v>0</v>
      </c>
      <c r="G41" s="30">
        <f>'D14'!O45</f>
        <v>0</v>
      </c>
      <c r="H41" s="30">
        <f>'D14'!B45</f>
        <v>0</v>
      </c>
      <c r="J41" s="30">
        <f>'H10'!O45</f>
        <v>0</v>
      </c>
      <c r="K41" s="29">
        <f>'H10'!B45</f>
        <v>0</v>
      </c>
      <c r="M41" s="30">
        <f>'H12'!O45</f>
        <v>0</v>
      </c>
      <c r="N41" s="29">
        <f>'H12'!B45</f>
        <v>0</v>
      </c>
      <c r="P41" s="30">
        <f>'H14'!O45</f>
        <v>0</v>
      </c>
      <c r="Q41" s="29">
        <f>'H14'!B45</f>
        <v>0</v>
      </c>
    </row>
    <row r="42" spans="1:18" ht="13.8" x14ac:dyDescent="0.25">
      <c r="A42" s="30">
        <f>'D10'!O46</f>
        <v>0</v>
      </c>
      <c r="B42" s="29" t="str">
        <f>'D10'!B46</f>
        <v>21.</v>
      </c>
      <c r="C42" s="29" t="s">
        <v>229</v>
      </c>
      <c r="D42" s="30">
        <f>'D12'!O46</f>
        <v>0</v>
      </c>
      <c r="E42" s="29" t="str">
        <f>'D12'!B46</f>
        <v>21.</v>
      </c>
      <c r="G42" s="30" t="str">
        <f>'D14'!O46</f>
        <v>15.</v>
      </c>
      <c r="H42" s="30" t="str">
        <f>'D14'!B46</f>
        <v>21.</v>
      </c>
      <c r="I42" s="29" t="s">
        <v>105</v>
      </c>
      <c r="J42" s="30" t="str">
        <f>'H10'!O46</f>
        <v>13.</v>
      </c>
      <c r="K42" s="29" t="str">
        <f>'H10'!B46</f>
        <v>21.</v>
      </c>
      <c r="L42" s="29" t="s">
        <v>119</v>
      </c>
      <c r="M42" s="30">
        <f>'H12'!O46</f>
        <v>0</v>
      </c>
      <c r="N42" s="29" t="str">
        <f>'H12'!B46</f>
        <v>21.</v>
      </c>
      <c r="O42" s="29" t="s">
        <v>179</v>
      </c>
      <c r="P42" s="30">
        <f>'H14'!O46</f>
        <v>0</v>
      </c>
      <c r="Q42" s="29" t="str">
        <f>'H14'!B46</f>
        <v>21.</v>
      </c>
      <c r="R42" s="29" t="s">
        <v>230</v>
      </c>
    </row>
    <row r="43" spans="1:18" ht="13.8" x14ac:dyDescent="0.25">
      <c r="A43" s="29">
        <f>'D10'!O47</f>
        <v>0</v>
      </c>
      <c r="B43" s="29">
        <f>'D10'!B47</f>
        <v>0</v>
      </c>
      <c r="D43" s="30">
        <f>'D12'!O47</f>
        <v>0</v>
      </c>
      <c r="E43" s="29">
        <f>'D12'!B47</f>
        <v>0</v>
      </c>
      <c r="G43" s="30">
        <f>'D14'!O47</f>
        <v>0</v>
      </c>
      <c r="H43" s="30">
        <f>'D14'!B47</f>
        <v>0</v>
      </c>
      <c r="J43" s="30">
        <f>'H10'!O47</f>
        <v>0</v>
      </c>
      <c r="K43" s="29">
        <f>'H10'!B47</f>
        <v>0</v>
      </c>
      <c r="M43" s="30">
        <f>'H12'!O47</f>
        <v>0</v>
      </c>
      <c r="N43" s="29">
        <f>'H12'!B47</f>
        <v>0</v>
      </c>
      <c r="P43" s="30">
        <f>'H14'!O47</f>
        <v>0</v>
      </c>
      <c r="Q43" s="29">
        <f>'H14'!B47</f>
        <v>0</v>
      </c>
    </row>
    <row r="44" spans="1:18" ht="13.8" x14ac:dyDescent="0.25">
      <c r="A44" s="30">
        <f>'D10'!O48</f>
        <v>0</v>
      </c>
      <c r="B44" s="29" t="str">
        <f>'D10'!B48</f>
        <v>22.</v>
      </c>
      <c r="C44" s="29" t="s">
        <v>28</v>
      </c>
      <c r="D44" s="30">
        <f>'D12'!O48</f>
        <v>0</v>
      </c>
      <c r="E44" s="29" t="str">
        <f>'D12'!B48</f>
        <v>22.</v>
      </c>
      <c r="G44" s="30" t="str">
        <f>'D14'!O48</f>
        <v>18.</v>
      </c>
      <c r="H44" s="30" t="str">
        <f>'D14'!B48</f>
        <v>22.</v>
      </c>
      <c r="I44" s="29" t="s">
        <v>231</v>
      </c>
      <c r="J44" s="30" t="str">
        <f>'H10'!O48</f>
        <v>24.</v>
      </c>
      <c r="K44" s="29" t="str">
        <f>'H10'!B48</f>
        <v>22.</v>
      </c>
      <c r="L44" s="29" t="s">
        <v>232</v>
      </c>
      <c r="M44" s="30">
        <f>'H12'!O48</f>
        <v>0</v>
      </c>
      <c r="N44" s="29" t="str">
        <f>'H12'!B48</f>
        <v>22.</v>
      </c>
      <c r="O44" s="29" t="s">
        <v>233</v>
      </c>
      <c r="P44" s="30">
        <f>'H14'!O48</f>
        <v>0</v>
      </c>
      <c r="Q44" s="29" t="str">
        <f>'H14'!B48</f>
        <v>22.</v>
      </c>
      <c r="R44" s="29" t="s">
        <v>234</v>
      </c>
    </row>
    <row r="45" spans="1:18" ht="13.8" x14ac:dyDescent="0.25">
      <c r="A45" s="29">
        <f>'D10'!O49</f>
        <v>0</v>
      </c>
      <c r="B45" s="29">
        <f>'D10'!B49</f>
        <v>0</v>
      </c>
      <c r="D45" s="30">
        <f>'D12'!O49</f>
        <v>0</v>
      </c>
      <c r="E45" s="29">
        <f>'D12'!B49</f>
        <v>0</v>
      </c>
      <c r="G45" s="30">
        <f>'D14'!O49</f>
        <v>0</v>
      </c>
      <c r="H45" s="30">
        <f>'D14'!B49</f>
        <v>0</v>
      </c>
      <c r="J45" s="30">
        <f>'H10'!O49</f>
        <v>0</v>
      </c>
      <c r="K45" s="29">
        <f>'H10'!B49</f>
        <v>0</v>
      </c>
      <c r="M45" s="30">
        <f>'H12'!O49</f>
        <v>0</v>
      </c>
      <c r="N45" s="29">
        <f>'H12'!B49</f>
        <v>0</v>
      </c>
      <c r="P45" s="30">
        <f>'H14'!O49</f>
        <v>0</v>
      </c>
      <c r="Q45" s="29">
        <f>'H14'!B49</f>
        <v>0</v>
      </c>
    </row>
    <row r="46" spans="1:18" ht="13.8" x14ac:dyDescent="0.25">
      <c r="A46" s="30">
        <f>'D10'!O50</f>
        <v>0</v>
      </c>
      <c r="B46" s="29" t="str">
        <f>'D10'!B50</f>
        <v>23.</v>
      </c>
      <c r="C46" s="29" t="s">
        <v>235</v>
      </c>
      <c r="D46" s="30">
        <f>'D12'!O50</f>
        <v>0</v>
      </c>
      <c r="E46" s="29" t="str">
        <f>'D12'!B50</f>
        <v>23.</v>
      </c>
      <c r="G46" s="30" t="str">
        <f>'D14'!O50</f>
        <v>16.</v>
      </c>
      <c r="H46" s="30" t="str">
        <f>'D14'!B50</f>
        <v>23.</v>
      </c>
      <c r="J46" s="30" t="str">
        <f>'H10'!O50</f>
        <v>17.</v>
      </c>
      <c r="K46" s="29" t="str">
        <f>'H10'!B50</f>
        <v>23.</v>
      </c>
      <c r="L46" s="29" t="s">
        <v>236</v>
      </c>
      <c r="M46" s="30">
        <f>'H12'!O50</f>
        <v>0</v>
      </c>
      <c r="N46" s="29" t="str">
        <f>'H12'!B50</f>
        <v>23.</v>
      </c>
      <c r="P46" s="30">
        <f>'H14'!O50</f>
        <v>0</v>
      </c>
      <c r="Q46" s="29" t="str">
        <f>'H14'!B50</f>
        <v>23.</v>
      </c>
      <c r="R46" s="29" t="s">
        <v>237</v>
      </c>
    </row>
    <row r="47" spans="1:18" ht="13.8" x14ac:dyDescent="0.25">
      <c r="A47" s="29">
        <f>'D10'!O51</f>
        <v>0</v>
      </c>
      <c r="B47" s="29">
        <f>'D10'!B51</f>
        <v>0</v>
      </c>
      <c r="D47" s="30">
        <f>'D12'!O51</f>
        <v>0</v>
      </c>
      <c r="E47" s="29">
        <f>'D12'!B51</f>
        <v>0</v>
      </c>
      <c r="G47" s="30">
        <f>'D14'!O51</f>
        <v>0</v>
      </c>
      <c r="H47" s="30">
        <f>'D14'!B51</f>
        <v>0</v>
      </c>
      <c r="J47" s="30">
        <f>'H10'!O51</f>
        <v>0</v>
      </c>
      <c r="K47" s="29">
        <f>'H10'!B51</f>
        <v>0</v>
      </c>
      <c r="M47" s="30">
        <f>'H12'!O51</f>
        <v>0</v>
      </c>
      <c r="N47" s="29">
        <f>'H12'!B51</f>
        <v>0</v>
      </c>
      <c r="P47" s="30">
        <f>'H14'!O51</f>
        <v>0</v>
      </c>
      <c r="Q47" s="29">
        <f>'H14'!B51</f>
        <v>0</v>
      </c>
    </row>
    <row r="48" spans="1:18" ht="13.8" x14ac:dyDescent="0.25">
      <c r="A48" s="30">
        <f>'D10'!O52</f>
        <v>0</v>
      </c>
      <c r="B48" s="29" t="str">
        <f>'D10'!B52</f>
        <v>24.</v>
      </c>
      <c r="C48" s="29"/>
      <c r="D48" s="30">
        <f>'D12'!O52</f>
        <v>0</v>
      </c>
      <c r="E48" s="29" t="str">
        <f>'D12'!B52</f>
        <v>24.</v>
      </c>
      <c r="G48" s="30">
        <f>'D14'!O52</f>
        <v>0</v>
      </c>
      <c r="H48" s="30" t="str">
        <f>'D14'!B52</f>
        <v>24.</v>
      </c>
      <c r="J48" s="30" t="str">
        <f>'H10'!O52</f>
        <v>17.</v>
      </c>
      <c r="K48" s="29" t="str">
        <f>'H10'!B52</f>
        <v>24.</v>
      </c>
      <c r="L48" s="29" t="s">
        <v>233</v>
      </c>
      <c r="M48" s="30">
        <f>'H12'!O52</f>
        <v>0</v>
      </c>
      <c r="N48" s="29" t="str">
        <f>'H12'!B52</f>
        <v>24.</v>
      </c>
      <c r="P48" s="30">
        <f>'H14'!O52</f>
        <v>0</v>
      </c>
      <c r="Q48" s="29" t="str">
        <f>'H14'!B52</f>
        <v>24.</v>
      </c>
      <c r="R48" s="29" t="s">
        <v>238</v>
      </c>
    </row>
    <row r="49" spans="1:17" ht="13.8" x14ac:dyDescent="0.25">
      <c r="A49" s="29">
        <f>'D10'!O53</f>
        <v>0</v>
      </c>
      <c r="B49" s="29">
        <f>'D10'!B53</f>
        <v>0</v>
      </c>
      <c r="D49" s="30">
        <f>'D12'!O53</f>
        <v>0</v>
      </c>
      <c r="E49" s="29">
        <f>'D12'!B53</f>
        <v>0</v>
      </c>
      <c r="G49" s="30">
        <f>'D14'!O53</f>
        <v>0</v>
      </c>
      <c r="H49" s="30">
        <f>'D14'!B53</f>
        <v>0</v>
      </c>
      <c r="J49" s="30">
        <f>'H10'!O53</f>
        <v>0</v>
      </c>
      <c r="K49" s="29">
        <f>'H10'!B53</f>
        <v>0</v>
      </c>
      <c r="M49" s="30">
        <f>'H12'!O53</f>
        <v>0</v>
      </c>
      <c r="N49" s="29">
        <f>'H12'!B53</f>
        <v>0</v>
      </c>
      <c r="P49" s="30">
        <f>'H14'!O53</f>
        <v>0</v>
      </c>
      <c r="Q49" s="29">
        <f>'H14'!B53</f>
        <v>0</v>
      </c>
    </row>
    <row r="50" spans="1:17" ht="13.8" x14ac:dyDescent="0.25">
      <c r="A50" s="30">
        <f>'D10'!O54</f>
        <v>0</v>
      </c>
      <c r="B50" s="29" t="str">
        <f>'D10'!B54</f>
        <v>25.</v>
      </c>
      <c r="D50" s="30">
        <f>'D12'!O54</f>
        <v>0</v>
      </c>
      <c r="E50" s="29" t="str">
        <f>'D12'!B54</f>
        <v>25.</v>
      </c>
      <c r="G50" s="30">
        <f>'D14'!O54</f>
        <v>0</v>
      </c>
      <c r="H50" s="30" t="str">
        <f>'D14'!B54</f>
        <v>25.</v>
      </c>
      <c r="J50" s="30" t="str">
        <f>'H10'!O54</f>
        <v>15.</v>
      </c>
      <c r="K50" s="29" t="str">
        <f>'H10'!B54</f>
        <v>25.</v>
      </c>
      <c r="L50" s="29" t="s">
        <v>239</v>
      </c>
      <c r="M50" s="30">
        <f>'H12'!O54</f>
        <v>0</v>
      </c>
      <c r="N50" s="29" t="str">
        <f>'H12'!B54</f>
        <v>25.</v>
      </c>
      <c r="P50" s="30">
        <f>'H14'!O54</f>
        <v>0</v>
      </c>
      <c r="Q50" s="29" t="str">
        <f>'H14'!B54</f>
        <v>25.</v>
      </c>
    </row>
    <row r="51" spans="1:17" ht="13.8" x14ac:dyDescent="0.25">
      <c r="A51" s="29">
        <f>'D10'!O55</f>
        <v>0</v>
      </c>
      <c r="B51" s="29">
        <f>'D10'!B55</f>
        <v>0</v>
      </c>
      <c r="D51" s="30">
        <f>'D12'!O55</f>
        <v>0</v>
      </c>
      <c r="E51" s="29">
        <f>'D12'!B55</f>
        <v>0</v>
      </c>
      <c r="G51" s="30">
        <f>'D14'!O55</f>
        <v>0</v>
      </c>
      <c r="H51" s="30">
        <f>'D14'!B55</f>
        <v>0</v>
      </c>
      <c r="J51" s="30">
        <f>'H10'!O55</f>
        <v>0</v>
      </c>
      <c r="K51" s="29">
        <f>'H10'!B55</f>
        <v>0</v>
      </c>
      <c r="M51" s="30">
        <f>'H12'!O55</f>
        <v>0</v>
      </c>
      <c r="N51" s="29">
        <f>'H12'!B55</f>
        <v>0</v>
      </c>
      <c r="P51" s="30">
        <f>'H14'!O55</f>
        <v>0</v>
      </c>
      <c r="Q51" s="29">
        <f>'H14'!B55</f>
        <v>0</v>
      </c>
    </row>
    <row r="52" spans="1:17" ht="13.8" x14ac:dyDescent="0.25">
      <c r="A52" s="29" t="e">
        <f>#REF!</f>
        <v>#REF!</v>
      </c>
      <c r="B52" s="29">
        <f>'D10'!B56</f>
        <v>0</v>
      </c>
      <c r="D52" s="30" t="e">
        <f>#REF!</f>
        <v>#REF!</v>
      </c>
      <c r="E52" s="29">
        <f>'D12'!B56</f>
        <v>0</v>
      </c>
      <c r="G52" s="30" t="e">
        <f>#REF!</f>
        <v>#REF!</v>
      </c>
      <c r="H52" s="30">
        <f>'D14'!B56</f>
        <v>0</v>
      </c>
      <c r="J52" s="30" t="str">
        <f>'H10'!O56</f>
        <v>17.</v>
      </c>
      <c r="K52" s="29" t="str">
        <f>'H10'!B56</f>
        <v>26.</v>
      </c>
      <c r="L52" s="29" t="s">
        <v>129</v>
      </c>
      <c r="M52" s="30" t="e">
        <f>#REF!</f>
        <v>#REF!</v>
      </c>
      <c r="N52" s="29">
        <f>'H12'!B56</f>
        <v>0</v>
      </c>
      <c r="P52" s="30" t="e">
        <f>#REF!</f>
        <v>#REF!</v>
      </c>
      <c r="Q52" s="29">
        <f>'H14'!B56</f>
        <v>0</v>
      </c>
    </row>
    <row r="53" spans="1:17" ht="13.8" x14ac:dyDescent="0.25">
      <c r="A53" s="29" t="e">
        <f>#REF!</f>
        <v>#REF!</v>
      </c>
      <c r="B53" s="29" t="str">
        <f>'D10'!B57</f>
        <v>Připomínky: https://forms.gle/HLnBmAZo1MCQp4Z55</v>
      </c>
      <c r="D53" s="30" t="e">
        <f>#REF!</f>
        <v>#REF!</v>
      </c>
      <c r="E53" s="29" t="str">
        <f>'D12'!B57</f>
        <v>Připomínky: https://forms.gle/HLnBmAZo1MCQp4Z55</v>
      </c>
      <c r="G53" s="30" t="e">
        <f>#REF!</f>
        <v>#REF!</v>
      </c>
      <c r="H53" s="30" t="str">
        <f>'D14'!B57</f>
        <v>Připomínky: https://forms.gle/HLnBmAZo1MCQp4Z55</v>
      </c>
      <c r="J53" s="30">
        <f>'H10'!O57</f>
        <v>0</v>
      </c>
      <c r="K53" s="29">
        <f>'H10'!B57</f>
        <v>0</v>
      </c>
      <c r="M53" s="30" t="e">
        <f>#REF!</f>
        <v>#REF!</v>
      </c>
      <c r="N53" s="29" t="str">
        <f>'H12'!B57</f>
        <v>Připomínky: https://forms.gle/HLnBmAZo1MCQp4Z55</v>
      </c>
      <c r="P53" s="30" t="e">
        <f>#REF!</f>
        <v>#REF!</v>
      </c>
      <c r="Q53" s="29" t="str">
        <f>'H14'!B57</f>
        <v>Připomínky: https://forms.gle/HLnBmAZo1MCQp4Z55</v>
      </c>
    </row>
    <row r="54" spans="1:17" ht="13.8" x14ac:dyDescent="0.25">
      <c r="A54" s="29" t="e">
        <f>#REF!</f>
        <v>#REF!</v>
      </c>
      <c r="B54" s="29">
        <f>'D10'!B58</f>
        <v>0</v>
      </c>
      <c r="D54" s="30" t="e">
        <f>#REF!</f>
        <v>#REF!</v>
      </c>
      <c r="E54" s="29">
        <f>'D12'!B58</f>
        <v>0</v>
      </c>
      <c r="G54" s="30" t="e">
        <f>#REF!</f>
        <v>#REF!</v>
      </c>
      <c r="H54" s="30">
        <f>'D14'!B58</f>
        <v>0</v>
      </c>
      <c r="J54" s="30" t="str">
        <f>'H10'!O58</f>
        <v>18.</v>
      </c>
      <c r="K54" s="29" t="str">
        <f>'H10'!B58</f>
        <v>27.</v>
      </c>
      <c r="L54" s="29" t="s">
        <v>112</v>
      </c>
      <c r="M54" s="30" t="e">
        <f>#REF!</f>
        <v>#REF!</v>
      </c>
      <c r="N54" s="29">
        <f>'H12'!B58</f>
        <v>0</v>
      </c>
      <c r="P54" s="30" t="e">
        <f>#REF!</f>
        <v>#REF!</v>
      </c>
      <c r="Q54" s="29">
        <f>'H14'!B58</f>
        <v>0</v>
      </c>
    </row>
    <row r="55" spans="1:17" ht="13.8" x14ac:dyDescent="0.25">
      <c r="A55" s="29" t="e">
        <f>#REF!</f>
        <v>#REF!</v>
      </c>
      <c r="B55" s="29">
        <f>'D10'!B59</f>
        <v>0</v>
      </c>
      <c r="D55" s="30" t="e">
        <f>#REF!</f>
        <v>#REF!</v>
      </c>
      <c r="E55" s="29">
        <f>'D12'!B59</f>
        <v>0</v>
      </c>
      <c r="G55" s="30" t="e">
        <f>#REF!</f>
        <v>#REF!</v>
      </c>
      <c r="H55" s="30">
        <f>'D14'!B59</f>
        <v>0</v>
      </c>
      <c r="J55" s="30">
        <f>'H10'!O59</f>
        <v>0</v>
      </c>
      <c r="K55" s="29">
        <f>'H10'!B59</f>
        <v>0</v>
      </c>
      <c r="M55" s="30" t="e">
        <f>#REF!</f>
        <v>#REF!</v>
      </c>
      <c r="N55" s="29">
        <f>'H12'!B59</f>
        <v>0</v>
      </c>
      <c r="P55" s="30" t="e">
        <f>#REF!</f>
        <v>#REF!</v>
      </c>
      <c r="Q55" s="29">
        <f>'H14'!B59</f>
        <v>0</v>
      </c>
    </row>
    <row r="56" spans="1:17" ht="13.8" x14ac:dyDescent="0.25">
      <c r="J56" s="30" t="str">
        <f>'H10'!O60</f>
        <v>21.</v>
      </c>
      <c r="K56" s="29" t="str">
        <f>'H10'!B60</f>
        <v>28.</v>
      </c>
      <c r="L56" s="29" t="s">
        <v>240</v>
      </c>
      <c r="M56" s="30">
        <f>'H12'!O56</f>
        <v>0</v>
      </c>
      <c r="N56" s="29">
        <f>'H12'!B60</f>
        <v>0</v>
      </c>
      <c r="P56" s="30">
        <f>'H14'!O56</f>
        <v>0</v>
      </c>
      <c r="Q56" s="29">
        <f>'H14'!B60</f>
        <v>0</v>
      </c>
    </row>
    <row r="57" spans="1:17" ht="13.8" x14ac:dyDescent="0.25">
      <c r="J57" s="30">
        <f>'H10'!O61</f>
        <v>0</v>
      </c>
      <c r="K57" s="29">
        <f>'H10'!B61</f>
        <v>0</v>
      </c>
      <c r="M57" s="30">
        <f>'H12'!O57</f>
        <v>0</v>
      </c>
      <c r="N57" s="29">
        <f>'H12'!B61</f>
        <v>0</v>
      </c>
      <c r="P57" s="30">
        <f>'H14'!O57</f>
        <v>0</v>
      </c>
      <c r="Q57" s="29">
        <f>'H14'!B61</f>
        <v>0</v>
      </c>
    </row>
    <row r="58" spans="1:17" ht="13.8" x14ac:dyDescent="0.25">
      <c r="J58" s="30" t="str">
        <f>'H10'!O62</f>
        <v>22.</v>
      </c>
      <c r="K58" s="29" t="str">
        <f>'H10'!B62</f>
        <v>29.</v>
      </c>
      <c r="L58" s="29"/>
      <c r="M58" s="30">
        <f>'H12'!O58</f>
        <v>0</v>
      </c>
      <c r="N58" s="29">
        <f>'H12'!B62</f>
        <v>0</v>
      </c>
      <c r="P58" s="30">
        <f>'H14'!O58</f>
        <v>0</v>
      </c>
      <c r="Q58" s="29">
        <f>'H14'!B62</f>
        <v>0</v>
      </c>
    </row>
    <row r="59" spans="1:17" ht="13.8" x14ac:dyDescent="0.25">
      <c r="J59" s="30">
        <f>'H10'!O63</f>
        <v>0</v>
      </c>
      <c r="K59" s="29">
        <f>'H10'!B63</f>
        <v>0</v>
      </c>
      <c r="M59" s="30">
        <f>'H12'!O59</f>
        <v>0</v>
      </c>
      <c r="N59" s="29">
        <f>'H12'!B63</f>
        <v>0</v>
      </c>
      <c r="P59" s="30">
        <f>'H14'!O59</f>
        <v>0</v>
      </c>
      <c r="Q59" s="29">
        <f>'H14'!B63</f>
        <v>0</v>
      </c>
    </row>
    <row r="60" spans="1:17" ht="13.8" x14ac:dyDescent="0.25">
      <c r="J60" s="30" t="str">
        <f>'H10'!O64</f>
        <v>23.</v>
      </c>
      <c r="K60" s="29" t="str">
        <f>'H10'!B64</f>
        <v>30.</v>
      </c>
      <c r="L60" s="29"/>
      <c r="M60" s="30">
        <f>'H12'!O60</f>
        <v>0</v>
      </c>
      <c r="N60" s="29">
        <f>'H12'!B64</f>
        <v>0</v>
      </c>
      <c r="P60" s="30">
        <f>'H14'!O60</f>
        <v>0</v>
      </c>
      <c r="Q60" s="29">
        <f>'H14'!B64</f>
        <v>0</v>
      </c>
    </row>
    <row r="61" spans="1:17" ht="13.8" x14ac:dyDescent="0.25">
      <c r="J61" s="30">
        <f>'H10'!O65</f>
        <v>0</v>
      </c>
      <c r="K61" s="29">
        <f>'H10'!B65</f>
        <v>0</v>
      </c>
      <c r="M61" s="30">
        <f>'H12'!O61</f>
        <v>0</v>
      </c>
      <c r="N61" s="29">
        <f>'H12'!B65</f>
        <v>0</v>
      </c>
      <c r="P61" s="30">
        <f>'H14'!O61</f>
        <v>0</v>
      </c>
      <c r="Q61" s="29">
        <f>'H14'!B65</f>
        <v>0</v>
      </c>
    </row>
    <row r="62" spans="1:17" ht="13.8" x14ac:dyDescent="0.25">
      <c r="K62" s="29" t="str">
        <f>'H10'!B66</f>
        <v>31.</v>
      </c>
      <c r="M62" s="30">
        <f>'H12'!O62</f>
        <v>0</v>
      </c>
      <c r="N62" s="29">
        <f>'H12'!B66</f>
        <v>0</v>
      </c>
      <c r="P62" s="30">
        <f>'H14'!O62</f>
        <v>0</v>
      </c>
      <c r="Q62" s="29">
        <f>'H14'!B66</f>
        <v>0</v>
      </c>
    </row>
    <row r="63" spans="1:17" ht="13.8" x14ac:dyDescent="0.25">
      <c r="K63" s="29">
        <f>'H10'!B67</f>
        <v>0</v>
      </c>
      <c r="M63" s="30">
        <f>'H12'!O63</f>
        <v>0</v>
      </c>
      <c r="N63" s="29">
        <f>'H12'!B67</f>
        <v>0</v>
      </c>
      <c r="P63" s="30">
        <f>'H14'!O63</f>
        <v>0</v>
      </c>
      <c r="Q63" s="29">
        <f>'H14'!B67</f>
        <v>0</v>
      </c>
    </row>
    <row r="64" spans="1:17" ht="13.8" x14ac:dyDescent="0.25">
      <c r="K64" s="29" t="str">
        <f>'H10'!B68</f>
        <v>32.</v>
      </c>
      <c r="M64" s="30">
        <f>'H12'!O64</f>
        <v>0</v>
      </c>
      <c r="N64" s="29">
        <f>'H12'!B68</f>
        <v>0</v>
      </c>
      <c r="P64" s="30">
        <f>'H14'!O64</f>
        <v>0</v>
      </c>
      <c r="Q64" s="29">
        <f>'H14'!B68</f>
        <v>0</v>
      </c>
    </row>
    <row r="65" spans="11:17" ht="13.8" x14ac:dyDescent="0.25">
      <c r="K65" s="29">
        <f>'H10'!B69</f>
        <v>0</v>
      </c>
      <c r="M65" s="30">
        <f>'H12'!O65</f>
        <v>0</v>
      </c>
      <c r="N65" s="29">
        <f>'H12'!B69</f>
        <v>0</v>
      </c>
      <c r="P65" s="30">
        <f>'H14'!O65</f>
        <v>0</v>
      </c>
      <c r="Q65" s="29">
        <f>'H14'!B69</f>
        <v>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1000"/>
  <sheetViews>
    <sheetView zoomScaleNormal="100" workbookViewId="0"/>
  </sheetViews>
  <sheetFormatPr defaultRowHeight="13.2" x14ac:dyDescent="0.25"/>
  <cols>
    <col min="1" max="6" width="9" customWidth="1"/>
    <col min="7" max="26" width="8.6640625" customWidth="1"/>
    <col min="27" max="1025" width="12.6640625" customWidth="1"/>
  </cols>
  <sheetData>
    <row r="1" spans="2:3" ht="12" customHeight="1" x14ac:dyDescent="0.25">
      <c r="B1" s="31" t="s">
        <v>241</v>
      </c>
    </row>
    <row r="3" spans="2:3" ht="12" customHeight="1" x14ac:dyDescent="0.25">
      <c r="B3" s="32" t="s">
        <v>242</v>
      </c>
      <c r="C3" s="32" t="s">
        <v>243</v>
      </c>
    </row>
    <row r="4" spans="2:3" ht="12" customHeight="1" x14ac:dyDescent="0.25">
      <c r="B4" s="33">
        <v>1</v>
      </c>
      <c r="C4" s="34">
        <v>50</v>
      </c>
    </row>
    <row r="5" spans="2:3" ht="12" customHeight="1" x14ac:dyDescent="0.25">
      <c r="B5" s="33">
        <v>2</v>
      </c>
      <c r="C5" s="34">
        <v>45</v>
      </c>
    </row>
    <row r="6" spans="2:3" ht="12" customHeight="1" x14ac:dyDescent="0.25">
      <c r="B6" s="33">
        <v>3</v>
      </c>
      <c r="C6" s="34">
        <v>41</v>
      </c>
    </row>
    <row r="7" spans="2:3" ht="12" customHeight="1" x14ac:dyDescent="0.25">
      <c r="B7" s="33">
        <v>4</v>
      </c>
      <c r="C7" s="34">
        <v>36</v>
      </c>
    </row>
    <row r="8" spans="2:3" ht="12" customHeight="1" x14ac:dyDescent="0.25">
      <c r="B8" s="33">
        <v>5</v>
      </c>
      <c r="C8" s="34">
        <v>32</v>
      </c>
    </row>
    <row r="9" spans="2:3" ht="12" customHeight="1" x14ac:dyDescent="0.25">
      <c r="B9" s="33">
        <v>6</v>
      </c>
      <c r="C9" s="34">
        <v>28</v>
      </c>
    </row>
    <row r="10" spans="2:3" ht="12" customHeight="1" x14ac:dyDescent="0.25">
      <c r="B10" s="33">
        <v>7</v>
      </c>
      <c r="C10" s="34">
        <v>25</v>
      </c>
    </row>
    <row r="11" spans="2:3" ht="12" customHeight="1" x14ac:dyDescent="0.25">
      <c r="B11" s="33">
        <v>8</v>
      </c>
      <c r="C11" s="34">
        <v>22</v>
      </c>
    </row>
    <row r="12" spans="2:3" ht="12" customHeight="1" x14ac:dyDescent="0.25">
      <c r="B12" s="33">
        <v>9</v>
      </c>
      <c r="C12" s="34">
        <v>19</v>
      </c>
    </row>
    <row r="13" spans="2:3" ht="12" customHeight="1" x14ac:dyDescent="0.25">
      <c r="B13" s="33">
        <v>10</v>
      </c>
      <c r="C13" s="34">
        <v>16</v>
      </c>
    </row>
    <row r="14" spans="2:3" ht="12" customHeight="1" x14ac:dyDescent="0.25">
      <c r="B14" s="33">
        <v>11</v>
      </c>
      <c r="C14" s="34">
        <v>14</v>
      </c>
    </row>
    <row r="15" spans="2:3" ht="12" customHeight="1" x14ac:dyDescent="0.25">
      <c r="B15" s="33">
        <v>12</v>
      </c>
      <c r="C15" s="34">
        <v>12</v>
      </c>
    </row>
    <row r="16" spans="2:3" ht="12" customHeight="1" x14ac:dyDescent="0.25">
      <c r="B16" s="33">
        <v>13</v>
      </c>
      <c r="C16" s="34">
        <v>10</v>
      </c>
    </row>
    <row r="17" spans="2:3" ht="12" customHeight="1" x14ac:dyDescent="0.25">
      <c r="B17" s="33">
        <v>14</v>
      </c>
      <c r="C17" s="34">
        <v>8</v>
      </c>
    </row>
    <row r="18" spans="2:3" ht="12" customHeight="1" x14ac:dyDescent="0.25">
      <c r="B18" s="33">
        <v>15</v>
      </c>
      <c r="C18" s="34">
        <v>7</v>
      </c>
    </row>
    <row r="19" spans="2:3" ht="12" customHeight="1" x14ac:dyDescent="0.25">
      <c r="B19" s="33">
        <v>16</v>
      </c>
      <c r="C19" s="34">
        <v>6</v>
      </c>
    </row>
    <row r="20" spans="2:3" ht="12" customHeight="1" x14ac:dyDescent="0.25">
      <c r="B20" s="33">
        <v>17</v>
      </c>
      <c r="C20" s="34">
        <v>5</v>
      </c>
    </row>
    <row r="21" spans="2:3" ht="12" customHeight="1" x14ac:dyDescent="0.25">
      <c r="B21" s="33">
        <v>18</v>
      </c>
      <c r="C21" s="34">
        <v>4</v>
      </c>
    </row>
    <row r="22" spans="2:3" ht="12" customHeight="1" x14ac:dyDescent="0.25">
      <c r="B22" s="33">
        <v>19</v>
      </c>
      <c r="C22" s="34">
        <v>3</v>
      </c>
    </row>
    <row r="23" spans="2:3" ht="12" customHeight="1" x14ac:dyDescent="0.25">
      <c r="B23" s="33">
        <v>20</v>
      </c>
      <c r="C23" s="34">
        <v>2</v>
      </c>
    </row>
    <row r="24" spans="2:3" ht="12" customHeight="1" x14ac:dyDescent="0.25">
      <c r="B24" s="33">
        <v>21</v>
      </c>
      <c r="C24" s="34">
        <v>1</v>
      </c>
    </row>
    <row r="25" spans="2:3" ht="12" customHeight="1" x14ac:dyDescent="0.25">
      <c r="B25" s="33">
        <v>22</v>
      </c>
      <c r="C25" s="34">
        <v>1</v>
      </c>
    </row>
    <row r="26" spans="2:3" ht="12" customHeight="1" x14ac:dyDescent="0.25">
      <c r="B26" s="33">
        <v>23</v>
      </c>
      <c r="C26" s="34">
        <v>1</v>
      </c>
    </row>
    <row r="27" spans="2:3" ht="12" customHeight="1" x14ac:dyDescent="0.25">
      <c r="B27" s="33">
        <v>24</v>
      </c>
      <c r="C27" s="34">
        <v>1</v>
      </c>
    </row>
    <row r="28" spans="2:3" ht="12" customHeight="1" x14ac:dyDescent="0.25">
      <c r="B28" s="33">
        <v>25</v>
      </c>
      <c r="C28" s="34">
        <v>1</v>
      </c>
    </row>
    <row r="29" spans="2:3" ht="12" customHeight="1" x14ac:dyDescent="0.25">
      <c r="B29" s="33">
        <v>26</v>
      </c>
      <c r="C29" s="34">
        <v>1</v>
      </c>
    </row>
    <row r="30" spans="2:3" ht="12" customHeight="1" x14ac:dyDescent="0.25">
      <c r="B30" s="33">
        <v>27</v>
      </c>
      <c r="C30" s="34">
        <v>1</v>
      </c>
    </row>
    <row r="31" spans="2:3" ht="12" customHeight="1" x14ac:dyDescent="0.25">
      <c r="B31" s="33">
        <v>28</v>
      </c>
      <c r="C31" s="34">
        <v>1</v>
      </c>
    </row>
    <row r="32" spans="2:3" ht="12" customHeight="1" x14ac:dyDescent="0.25">
      <c r="B32" s="33">
        <v>29</v>
      </c>
      <c r="C32" s="34">
        <v>1</v>
      </c>
    </row>
    <row r="33" spans="2:3" ht="12" customHeight="1" x14ac:dyDescent="0.25">
      <c r="B33" s="33">
        <v>30</v>
      </c>
      <c r="C33" s="34">
        <v>1</v>
      </c>
    </row>
    <row r="34" spans="2:3" ht="12" customHeight="1" x14ac:dyDescent="0.25">
      <c r="B34" s="33">
        <v>31</v>
      </c>
      <c r="C34" s="34">
        <v>1</v>
      </c>
    </row>
    <row r="35" spans="2:3" ht="12" customHeight="1" x14ac:dyDescent="0.25">
      <c r="B35" s="33">
        <v>32</v>
      </c>
      <c r="C35" s="34">
        <v>1</v>
      </c>
    </row>
    <row r="36" spans="2:3" ht="12" customHeight="1" x14ac:dyDescent="0.25">
      <c r="B36" s="33">
        <v>33</v>
      </c>
      <c r="C36" s="34">
        <v>1</v>
      </c>
    </row>
    <row r="37" spans="2:3" ht="12" customHeight="1" x14ac:dyDescent="0.25">
      <c r="B37" s="33">
        <v>34</v>
      </c>
      <c r="C37" s="34">
        <v>1</v>
      </c>
    </row>
    <row r="38" spans="2:3" ht="12" customHeight="1" x14ac:dyDescent="0.25">
      <c r="B38" s="33">
        <v>35</v>
      </c>
      <c r="C38" s="34">
        <v>1</v>
      </c>
    </row>
    <row r="39" spans="2:3" ht="12" customHeight="1" x14ac:dyDescent="0.25">
      <c r="B39" s="33">
        <v>36</v>
      </c>
      <c r="C39" s="34">
        <v>1</v>
      </c>
    </row>
    <row r="40" spans="2:3" ht="12" customHeight="1" x14ac:dyDescent="0.25">
      <c r="B40" s="33">
        <v>37</v>
      </c>
      <c r="C40" s="34">
        <v>1</v>
      </c>
    </row>
    <row r="41" spans="2:3" ht="12" customHeight="1" x14ac:dyDescent="0.25">
      <c r="B41" s="33">
        <v>38</v>
      </c>
      <c r="C41" s="34">
        <v>1</v>
      </c>
    </row>
    <row r="42" spans="2:3" ht="12" customHeight="1" x14ac:dyDescent="0.25">
      <c r="B42" s="33">
        <v>39</v>
      </c>
      <c r="C42" s="34">
        <v>1</v>
      </c>
    </row>
    <row r="43" spans="2:3" ht="12" customHeight="1" x14ac:dyDescent="0.25">
      <c r="B43" s="33">
        <v>40</v>
      </c>
      <c r="C43" s="34">
        <v>1</v>
      </c>
    </row>
    <row r="44" spans="2:3" ht="12" customHeight="1" x14ac:dyDescent="0.25">
      <c r="B44" s="33">
        <v>41</v>
      </c>
      <c r="C44" s="34">
        <v>1</v>
      </c>
    </row>
    <row r="45" spans="2:3" ht="12" customHeight="1" x14ac:dyDescent="0.25">
      <c r="B45" s="33">
        <v>42</v>
      </c>
      <c r="C45" s="34">
        <v>1</v>
      </c>
    </row>
    <row r="46" spans="2:3" ht="12" customHeight="1" x14ac:dyDescent="0.25">
      <c r="B46" s="33">
        <v>43</v>
      </c>
      <c r="C46" s="34">
        <v>1</v>
      </c>
    </row>
    <row r="47" spans="2:3" ht="12" customHeight="1" x14ac:dyDescent="0.25">
      <c r="B47" s="33">
        <v>44</v>
      </c>
      <c r="C47" s="34">
        <v>1</v>
      </c>
    </row>
    <row r="48" spans="2:3" ht="12" customHeight="1" x14ac:dyDescent="0.25">
      <c r="B48" s="33">
        <v>45</v>
      </c>
      <c r="C48" s="34">
        <v>1</v>
      </c>
    </row>
    <row r="49" spans="2:3" ht="12" customHeight="1" x14ac:dyDescent="0.25">
      <c r="B49" s="33">
        <v>46</v>
      </c>
      <c r="C49" s="34">
        <v>1</v>
      </c>
    </row>
    <row r="50" spans="2:3" ht="12" customHeight="1" x14ac:dyDescent="0.25">
      <c r="B50" s="33">
        <v>47</v>
      </c>
      <c r="C50" s="34">
        <v>1</v>
      </c>
    </row>
    <row r="51" spans="2:3" ht="12" customHeight="1" x14ac:dyDescent="0.25">
      <c r="B51" s="33">
        <v>48</v>
      </c>
      <c r="C51" s="34">
        <v>1</v>
      </c>
    </row>
    <row r="52" spans="2:3" ht="12" customHeight="1" x14ac:dyDescent="0.25">
      <c r="B52" s="33">
        <v>49</v>
      </c>
      <c r="C52" s="34">
        <v>1</v>
      </c>
    </row>
    <row r="53" spans="2:3" ht="12" customHeight="1" x14ac:dyDescent="0.25">
      <c r="B53" s="33">
        <v>50</v>
      </c>
      <c r="C53" s="34">
        <v>1</v>
      </c>
    </row>
    <row r="54" spans="2:3" ht="12" customHeight="1" x14ac:dyDescent="0.25"/>
    <row r="55" spans="2:3" ht="12" customHeight="1" x14ac:dyDescent="0.25"/>
    <row r="56" spans="2:3" ht="12" customHeight="1" x14ac:dyDescent="0.25"/>
    <row r="57" spans="2:3" ht="12" customHeight="1" x14ac:dyDescent="0.25"/>
    <row r="58" spans="2:3" ht="12" customHeight="1" x14ac:dyDescent="0.25"/>
    <row r="59" spans="2:3" ht="12" customHeight="1" x14ac:dyDescent="0.25"/>
    <row r="60" spans="2:3" ht="12" customHeight="1" x14ac:dyDescent="0.25"/>
    <row r="61" spans="2:3" ht="12" customHeight="1" x14ac:dyDescent="0.25"/>
    <row r="62" spans="2:3" ht="12" customHeight="1" x14ac:dyDescent="0.25"/>
    <row r="63" spans="2:3" ht="12" customHeight="1" x14ac:dyDescent="0.25"/>
    <row r="64" spans="2:3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zoomScaleNormal="100" workbookViewId="0">
      <pane ySplit="1" topLeftCell="A2" activePane="bottomLeft" state="frozen"/>
      <selection pane="bottomLeft" activeCell="B3" sqref="B3"/>
    </sheetView>
  </sheetViews>
  <sheetFormatPr defaultRowHeight="13.2" x14ac:dyDescent="0.25"/>
  <cols>
    <col min="1" max="11" width="18.88671875" customWidth="1"/>
    <col min="12" max="1025" width="12.6640625" customWidth="1"/>
  </cols>
  <sheetData>
    <row r="1" spans="1:5" ht="13.8" x14ac:dyDescent="0.25">
      <c r="A1" s="29" t="s">
        <v>244</v>
      </c>
      <c r="B1" s="29" t="s">
        <v>245</v>
      </c>
      <c r="C1" s="29" t="s">
        <v>246</v>
      </c>
      <c r="D1" s="29" t="s">
        <v>247</v>
      </c>
      <c r="E1" s="29" t="s">
        <v>248</v>
      </c>
    </row>
    <row r="2" spans="1:5" ht="13.8" x14ac:dyDescent="0.25">
      <c r="A2" s="35"/>
    </row>
    <row r="3" spans="1:5" ht="13.8" x14ac:dyDescent="0.25">
      <c r="A3" s="35">
        <v>44727.500824374998</v>
      </c>
      <c r="B3" s="29" t="s">
        <v>186</v>
      </c>
      <c r="C3" s="29" t="s">
        <v>249</v>
      </c>
      <c r="D3" s="29"/>
      <c r="E3" s="29" t="s">
        <v>250</v>
      </c>
    </row>
    <row r="4" spans="1:5" ht="82.8" x14ac:dyDescent="0.25">
      <c r="A4" s="35">
        <v>44811.953680705999</v>
      </c>
      <c r="B4" s="29" t="s">
        <v>182</v>
      </c>
      <c r="C4" s="36" t="s">
        <v>251</v>
      </c>
      <c r="D4" s="29"/>
      <c r="E4" s="29" t="s">
        <v>252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D10</vt:lpstr>
      <vt:lpstr>D12</vt:lpstr>
      <vt:lpstr>D14</vt:lpstr>
      <vt:lpstr>H10</vt:lpstr>
      <vt:lpstr>H12</vt:lpstr>
      <vt:lpstr>H14</vt:lpstr>
      <vt:lpstr>List 4</vt:lpstr>
      <vt:lpstr>Bodování</vt:lpstr>
      <vt:lpstr>Odpovědi formuláře 1</vt:lpstr>
      <vt:lpstr>'D10'!Oblast_tisku</vt:lpstr>
      <vt:lpstr>'D12'!Oblast_tisku</vt:lpstr>
      <vt:lpstr>'D14'!Oblast_tisku</vt:lpstr>
      <vt:lpstr>'H10'!Oblast_tisku</vt:lpstr>
      <vt:lpstr>'H12'!Oblast_tisku</vt:lpstr>
      <vt:lpstr>'H14'!Oblast_tisku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Kynčl</dc:creator>
  <dc:description/>
  <cp:lastModifiedBy>Vojtěch Kynčl</cp:lastModifiedBy>
  <cp:revision>6</cp:revision>
  <cp:lastPrinted>2023-09-06T15:21:02Z</cp:lastPrinted>
  <dcterms:modified xsi:type="dcterms:W3CDTF">2023-09-06T15:29:03Z</dcterms:modified>
  <dc:language>cs-CZ</dc:language>
</cp:coreProperties>
</file>